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7"/>
  <workbookPr showInkAnnotation="0" codeName="DieseArbeitsmappe" autoCompressPictures="0"/>
  <mc:AlternateContent xmlns:mc="http://schemas.openxmlformats.org/markup-compatibility/2006">
    <mc:Choice Requires="x15">
      <x15ac:absPath xmlns:x15ac="http://schemas.microsoft.com/office/spreadsheetml/2010/11/ac" url="https://d.docs.live.net/9f5735157d783ede/Dokumente/Hockey/HHV/Formulare/Arbeitdokument/"/>
    </mc:Choice>
  </mc:AlternateContent>
  <xr:revisionPtr revIDLastSave="717" documentId="8_{4E845AC1-3DE0-1246-9000-C0E0F450BAA5}" xr6:coauthVersionLast="47" xr6:coauthVersionMax="47" xr10:uidLastSave="{D735923C-32F7-664D-9192-1F34B12CB329}"/>
  <bookViews>
    <workbookView xWindow="140" yWindow="500" windowWidth="27360" windowHeight="16420" xr2:uid="{00000000-000D-0000-FFFF-FFFF00000000}"/>
  </bookViews>
  <sheets>
    <sheet name="Stammdaten" sheetId="3" r:id="rId1"/>
    <sheet name="Spielerliste" sheetId="4" r:id="rId2"/>
    <sheet name="Spielberichtsbogen" sheetId="8" r:id="rId3"/>
    <sheet name="Jugend-Turnier-Mehrkampf" sheetId="9" r:id="rId4"/>
    <sheet name="Spielbericht-Halle" sheetId="6" state="hidden" r:id="rId5"/>
    <sheet name="Werte" sheetId="5" state="hidden" r:id="rId6"/>
  </sheets>
  <definedNames>
    <definedName name="_xlnm.Print_Area" localSheetId="3">'Jugend-Turnier-Mehrkampf'!$A$1:$AA$67</definedName>
    <definedName name="_xlnm.Print_Area" localSheetId="4">'Spielbericht-Halle'!$A$1:$T$58</definedName>
    <definedName name="_xlnm.Print_Area" localSheetId="2">Spielberichtsbogen!$A$1:$AF$69</definedName>
    <definedName name="_xlnm.Print_Area" localSheetId="1">Mannschaft[#All]</definedName>
    <definedName name="Spieler_Auswahl">Mannschaft[Name, Vorname]</definedName>
    <definedName name="Werte">Verein[]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4" i="8" l="1"/>
  <c r="K23" i="8" l="1"/>
  <c r="K24" i="8"/>
  <c r="K25" i="8"/>
  <c r="K26" i="8"/>
  <c r="K27" i="8"/>
  <c r="K28" i="8"/>
  <c r="K29" i="8"/>
  <c r="K30" i="8"/>
  <c r="K31" i="8"/>
  <c r="K32" i="8"/>
  <c r="K33" i="8"/>
  <c r="K34" i="8"/>
  <c r="K35" i="8"/>
  <c r="K36" i="8"/>
  <c r="I23" i="8"/>
  <c r="I24" i="8"/>
  <c r="I25" i="8"/>
  <c r="I26" i="8"/>
  <c r="I27" i="8"/>
  <c r="I28" i="8"/>
  <c r="I29" i="8"/>
  <c r="I30" i="8"/>
  <c r="I31" i="8"/>
  <c r="I32" i="8"/>
  <c r="I33" i="8"/>
  <c r="I34" i="8"/>
  <c r="I35" i="8"/>
  <c r="I36" i="8"/>
  <c r="D23" i="8"/>
  <c r="D25" i="8"/>
  <c r="D26" i="8"/>
  <c r="D27" i="8"/>
  <c r="D28" i="8"/>
  <c r="D29" i="8"/>
  <c r="D30" i="8"/>
  <c r="D31" i="8"/>
  <c r="D32" i="8"/>
  <c r="D33" i="8"/>
  <c r="D34" i="8"/>
  <c r="D35" i="8"/>
  <c r="D36" i="8"/>
  <c r="R64" i="8"/>
  <c r="R62" i="8"/>
  <c r="R60" i="8"/>
  <c r="V64" i="8"/>
  <c r="V60" i="8"/>
  <c r="V62" i="8"/>
  <c r="T62" i="8"/>
  <c r="T60" i="8"/>
  <c r="D13" i="3"/>
  <c r="D11" i="3"/>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2" i="4"/>
  <c r="T64" i="8"/>
  <c r="X64" i="8"/>
  <c r="X62" i="8"/>
  <c r="J62" i="8"/>
  <c r="C62" i="8"/>
  <c r="M60" i="8"/>
  <c r="C60" i="8"/>
  <c r="O60" i="8"/>
  <c r="J60" i="8"/>
  <c r="I62" i="9"/>
  <c r="W13" i="9"/>
  <c r="S13" i="9"/>
  <c r="O13" i="9"/>
  <c r="H13" i="9"/>
  <c r="E13" i="9"/>
  <c r="B13" i="9"/>
  <c r="P21" i="9"/>
  <c r="P22" i="9"/>
  <c r="P23" i="9"/>
  <c r="P24" i="9"/>
  <c r="P25" i="9"/>
  <c r="P26" i="9"/>
  <c r="P27" i="9"/>
  <c r="P28" i="9"/>
  <c r="P29" i="9"/>
  <c r="P30" i="9"/>
  <c r="P31" i="9"/>
  <c r="P20" i="9"/>
  <c r="J21" i="9"/>
  <c r="J22" i="9"/>
  <c r="J23" i="9"/>
  <c r="J24" i="9"/>
  <c r="J25" i="9"/>
  <c r="J26" i="9"/>
  <c r="J27" i="9"/>
  <c r="J28" i="9"/>
  <c r="J29" i="9"/>
  <c r="J30" i="9"/>
  <c r="J31" i="9"/>
  <c r="J20" i="9"/>
  <c r="C21" i="9"/>
  <c r="C22" i="9"/>
  <c r="C23" i="9"/>
  <c r="C24" i="9"/>
  <c r="C25" i="9"/>
  <c r="C26" i="9"/>
  <c r="C27" i="9"/>
  <c r="C28" i="9"/>
  <c r="C29" i="9"/>
  <c r="C30" i="9"/>
  <c r="C31" i="9"/>
  <c r="C20" i="9"/>
  <c r="F38" i="8"/>
  <c r="F39" i="8"/>
  <c r="F40" i="8"/>
  <c r="F37" i="8"/>
  <c r="C38" i="8"/>
  <c r="C39" i="8"/>
  <c r="C40" i="8"/>
  <c r="C37" i="8"/>
  <c r="J33" i="9"/>
  <c r="J34" i="9"/>
  <c r="J35" i="9"/>
  <c r="J32" i="9"/>
  <c r="B33" i="9"/>
  <c r="B34" i="9"/>
  <c r="B35" i="9"/>
  <c r="B32" i="9"/>
  <c r="C10" i="8"/>
  <c r="H21" i="8"/>
  <c r="H22" i="8"/>
  <c r="H23" i="8"/>
  <c r="H24" i="8"/>
  <c r="H25" i="8"/>
  <c r="H26" i="8"/>
  <c r="H27" i="8"/>
  <c r="H28" i="8"/>
  <c r="H29" i="8"/>
  <c r="H30" i="8"/>
  <c r="H31" i="8"/>
  <c r="H32" i="8"/>
  <c r="H33" i="8"/>
  <c r="H34" i="8"/>
  <c r="H35" i="8"/>
  <c r="H36" i="8"/>
  <c r="B18" i="9"/>
  <c r="B61" i="9"/>
  <c r="X60" i="8"/>
  <c r="C24" i="8" l="1"/>
  <c r="C20" i="8"/>
  <c r="C21" i="8"/>
  <c r="C22" i="8"/>
  <c r="C23" i="8"/>
  <c r="C25" i="8"/>
  <c r="C26" i="8"/>
  <c r="C28" i="8"/>
  <c r="C36" i="8"/>
  <c r="C35" i="8"/>
  <c r="C29" i="8"/>
  <c r="C27" i="8"/>
  <c r="C30" i="8"/>
  <c r="C31" i="8"/>
  <c r="C32" i="8"/>
  <c r="C33" i="8"/>
  <c r="C34" i="8"/>
  <c r="D20" i="8"/>
  <c r="I20" i="8"/>
  <c r="D22" i="8"/>
  <c r="I22" i="8"/>
  <c r="K22" i="8"/>
  <c r="K20" i="8"/>
  <c r="D21" i="8"/>
  <c r="I21" i="8"/>
  <c r="K21" i="8"/>
  <c r="V13" i="8"/>
  <c r="C13" i="8"/>
  <c r="V8" i="8"/>
  <c r="R8" i="8"/>
  <c r="J8" i="8"/>
  <c r="G8" i="8"/>
  <c r="C8" i="8"/>
  <c r="J5" i="8"/>
  <c r="J6" i="3"/>
  <c r="O17" i="8"/>
  <c r="L17" i="8"/>
  <c r="F17" i="8"/>
  <c r="C17" i="8"/>
  <c r="J64" i="8"/>
  <c r="C64" i="8"/>
  <c r="H20" i="8"/>
  <c r="Z8" i="8"/>
  <c r="U10" i="8"/>
  <c r="O9" i="6"/>
  <c r="AC64" i="8" l="1"/>
  <c r="AC62" i="8"/>
  <c r="AC60" i="8"/>
  <c r="AC66" i="8" l="1"/>
  <c r="O66" i="8" s="1"/>
</calcChain>
</file>

<file path=xl/sharedStrings.xml><?xml version="1.0" encoding="utf-8"?>
<sst xmlns="http://schemas.openxmlformats.org/spreadsheetml/2006/main" count="457" uniqueCount="339">
  <si>
    <t>Heimverein</t>
  </si>
  <si>
    <t>Gastverein</t>
  </si>
  <si>
    <t>Name</t>
  </si>
  <si>
    <t>Pass-Nr.</t>
  </si>
  <si>
    <t>gelb</t>
  </si>
  <si>
    <t>rot</t>
  </si>
  <si>
    <t>Ort:</t>
  </si>
  <si>
    <t>Nr.</t>
  </si>
  <si>
    <t>Verein</t>
  </si>
  <si>
    <t>Spesen</t>
  </si>
  <si>
    <t>Summe</t>
  </si>
  <si>
    <t>-</t>
  </si>
  <si>
    <t>Unterschrift Schiedsrichter</t>
  </si>
  <si>
    <t>Datum:</t>
  </si>
  <si>
    <t>Gruppe:</t>
  </si>
  <si>
    <t>Meisterschaft</t>
  </si>
  <si>
    <t>lfd Nr.</t>
  </si>
  <si>
    <t>Meisterschaft/Pokal</t>
  </si>
  <si>
    <t>Heimverein:</t>
  </si>
  <si>
    <t>Gastverein:</t>
  </si>
  <si>
    <t>Uhrzeit:</t>
  </si>
  <si>
    <t>Ausweisnummer Schiedsrichterschein</t>
  </si>
  <si>
    <t>Passnummer</t>
  </si>
  <si>
    <t>Geburtsjahr</t>
  </si>
  <si>
    <t>Trikotnummer</t>
  </si>
  <si>
    <t>Spielklasse</t>
  </si>
  <si>
    <t>Wert Spielklasse</t>
  </si>
  <si>
    <t>Liga</t>
  </si>
  <si>
    <t>Wert Liga</t>
  </si>
  <si>
    <t>Runde</t>
  </si>
  <si>
    <t>Pokal A</t>
  </si>
  <si>
    <t>Pokal B</t>
  </si>
  <si>
    <t>WeiblicheU18</t>
  </si>
  <si>
    <t>Männliche U18</t>
  </si>
  <si>
    <t>Weibliche U16</t>
  </si>
  <si>
    <t>Männliche U16</t>
  </si>
  <si>
    <t>Weibliche U14</t>
  </si>
  <si>
    <t>Männliche U14</t>
  </si>
  <si>
    <t>Weibliche U12</t>
  </si>
  <si>
    <t>Männliche U12</t>
  </si>
  <si>
    <t>Position</t>
  </si>
  <si>
    <t>bitte wählen</t>
  </si>
  <si>
    <t>C</t>
  </si>
  <si>
    <t>TW</t>
  </si>
  <si>
    <t>Turnier:</t>
  </si>
  <si>
    <t>Süddeutsche Meisterschaft</t>
  </si>
  <si>
    <t>Altersklasse:</t>
  </si>
  <si>
    <t>Verband:</t>
  </si>
  <si>
    <t>Verein:</t>
  </si>
  <si>
    <t>Mannschaftsmeldung / Spielberichtsbogen   -</t>
  </si>
  <si>
    <t>Halle</t>
  </si>
  <si>
    <t>für jedes Spiel markieren.</t>
  </si>
  <si>
    <t>Rücken Nr.</t>
  </si>
  <si>
    <t>Vorname</t>
  </si>
  <si>
    <t>Geb.Datum</t>
  </si>
  <si>
    <t>1.
Spiel</t>
  </si>
  <si>
    <t>2.
Spiel</t>
  </si>
  <si>
    <t>3.
Spiel</t>
  </si>
  <si>
    <t>4.
Spiel</t>
  </si>
  <si>
    <t>5.
Spiel</t>
  </si>
  <si>
    <t>bisher
rot</t>
  </si>
  <si>
    <t>Mannschaftsleitung</t>
  </si>
  <si>
    <t>Unterschrift</t>
  </si>
  <si>
    <t>Trainer</t>
  </si>
  <si>
    <t>Co-Trainer</t>
  </si>
  <si>
    <t>Arzt</t>
  </si>
  <si>
    <t>Physio</t>
  </si>
  <si>
    <t>Hinausstellungen</t>
  </si>
  <si>
    <t>Grund f. gelb</t>
  </si>
  <si>
    <t>Grund f. rot</t>
  </si>
  <si>
    <t>Spiel-Nr.</t>
  </si>
  <si>
    <t>Gründe für die Hinausstellung: (nur Ziffern eintragen)</t>
  </si>
  <si>
    <t>1 =</t>
  </si>
  <si>
    <t>unsportliches Verhalten</t>
  </si>
  <si>
    <t>Bei Hinausstellung auf Dauer:</t>
  </si>
  <si>
    <t>2 =</t>
  </si>
  <si>
    <t>ständiges Reklamieren, Meckern</t>
  </si>
  <si>
    <t>Bitte ausführlichen Bericht auf der Rückseite</t>
  </si>
  <si>
    <t>3 =</t>
  </si>
  <si>
    <t>sonstige Gründe, bitte erläutern</t>
  </si>
  <si>
    <t>oder auf einem seperaten Blatt.</t>
  </si>
  <si>
    <t>Spielergebnisse</t>
  </si>
  <si>
    <t>Spiel
Nr.</t>
  </si>
  <si>
    <t>Spiel gegen:</t>
  </si>
  <si>
    <t>Halbzeit / Endergebnis
(aus eigener Sicht)</t>
  </si>
  <si>
    <t>Besondere Vorkommnisse</t>
  </si>
  <si>
    <t>Unterschriften der Schiedsrichter</t>
  </si>
  <si>
    <t>(</t>
  </si>
  <si>
    <t>)</t>
  </si>
  <si>
    <t>Platzierung:</t>
  </si>
  <si>
    <t>Unterschrift Turnierleitung:</t>
  </si>
  <si>
    <t>Hessischer Hockey-Verband e.V.</t>
  </si>
  <si>
    <t>Mannschaft</t>
  </si>
  <si>
    <t>Heim</t>
  </si>
  <si>
    <t>Gast</t>
  </si>
  <si>
    <t>1. Hanauer THC</t>
  </si>
  <si>
    <t>DHC Wiesbaden</t>
  </si>
  <si>
    <t>Eintracht Frankfurt</t>
  </si>
  <si>
    <t>Fuldaer HC</t>
  </si>
  <si>
    <t>HC Bad Homburg</t>
  </si>
  <si>
    <t>HC Ederau Fritzlar</t>
  </si>
  <si>
    <t>HC Kassel</t>
  </si>
  <si>
    <t>HC Sachsenhausen</t>
  </si>
  <si>
    <t>Höchster THC</t>
  </si>
  <si>
    <t>KSV Baunatal</t>
  </si>
  <si>
    <t>Limburger HC</t>
  </si>
  <si>
    <t>MTV Kronberg</t>
  </si>
  <si>
    <t>Offenbacher RV</t>
  </si>
  <si>
    <t>RSC Wiesbaden</t>
  </si>
  <si>
    <t>Rüsselsheimer RK</t>
  </si>
  <si>
    <t>SAFO Frankfurt</t>
  </si>
  <si>
    <t>SC Frankfurt 1880</t>
  </si>
  <si>
    <t>SGK Rotenburg</t>
  </si>
  <si>
    <t>SKG Frankfurt</t>
  </si>
  <si>
    <t>SSG Bensheim</t>
  </si>
  <si>
    <t>TEC Darmstadt</t>
  </si>
  <si>
    <t>TGS Vorwärts Frankfurt</t>
  </si>
  <si>
    <t>TSV Sachsenhausen 1857</t>
  </si>
  <si>
    <t>VfL Bad Nauheim</t>
  </si>
  <si>
    <t>VfL Marburg</t>
  </si>
  <si>
    <t>Wiesbadener THC</t>
  </si>
  <si>
    <t>Vorrunde A</t>
  </si>
  <si>
    <t>Vorrunde B</t>
  </si>
  <si>
    <t>Vorrunde C</t>
  </si>
  <si>
    <t>Zwischenrunde A</t>
  </si>
  <si>
    <t>Zwischenrunde B</t>
  </si>
  <si>
    <t>Zwischenrunde C</t>
  </si>
  <si>
    <t>Halbfinale</t>
  </si>
  <si>
    <t>Finale</t>
  </si>
  <si>
    <t>Platzierung</t>
  </si>
  <si>
    <t>Abschlussturnier</t>
  </si>
  <si>
    <t>Spiel</t>
  </si>
  <si>
    <t>Ja</t>
  </si>
  <si>
    <t>Nein</t>
  </si>
  <si>
    <t>Halbzeit</t>
  </si>
  <si>
    <t>Wert Verein</t>
  </si>
  <si>
    <t>Schiedrichter*in Heimverein             (Name, Vorname)</t>
  </si>
  <si>
    <t>Jahrgang  (Schiedsrichter*in)</t>
  </si>
  <si>
    <t>hier auswählen</t>
  </si>
  <si>
    <t>wählen</t>
  </si>
  <si>
    <t>Bereich wählen oder löschen</t>
  </si>
  <si>
    <t>Bundesliga</t>
  </si>
  <si>
    <t>Damen</t>
  </si>
  <si>
    <t>1. Bundesliga</t>
  </si>
  <si>
    <t>Herren</t>
  </si>
  <si>
    <t>HV Baden-Württemberg</t>
  </si>
  <si>
    <t>2. Bundesliga</t>
  </si>
  <si>
    <t>w U18</t>
  </si>
  <si>
    <t>Bayerischer HV</t>
  </si>
  <si>
    <t>Hessischer HV</t>
  </si>
  <si>
    <t>Regionalliga</t>
  </si>
  <si>
    <t>m U18</t>
  </si>
  <si>
    <t>Berliner HV</t>
  </si>
  <si>
    <t>1. Regionalliga</t>
  </si>
  <si>
    <t>w U16</t>
  </si>
  <si>
    <t>Brandenburgischer HSpV</t>
  </si>
  <si>
    <t>Datum</t>
  </si>
  <si>
    <t>Uhrzeit</t>
  </si>
  <si>
    <t>Spielort</t>
  </si>
  <si>
    <t>Altersklasse</t>
  </si>
  <si>
    <t>Gruppe</t>
  </si>
  <si>
    <t>2. Regionalliga</t>
  </si>
  <si>
    <t>m U16</t>
  </si>
  <si>
    <t>Bremer HV</t>
  </si>
  <si>
    <t>keine</t>
  </si>
  <si>
    <t>Oberliga</t>
  </si>
  <si>
    <t>w U14</t>
  </si>
  <si>
    <t>Hamburger HV</t>
  </si>
  <si>
    <t>Saison</t>
  </si>
  <si>
    <t>1. Oberliga</t>
  </si>
  <si>
    <t>m U14</t>
  </si>
  <si>
    <t>Feld</t>
  </si>
  <si>
    <t>2. Oberliga</t>
  </si>
  <si>
    <t>w U12</t>
  </si>
  <si>
    <t>HV Mecklenburg-Vorpommern</t>
  </si>
  <si>
    <t>Verbandsliga</t>
  </si>
  <si>
    <t>m U12</t>
  </si>
  <si>
    <t>Niedersächsischer HV</t>
  </si>
  <si>
    <t>1. Verbandsliga</t>
  </si>
  <si>
    <t>w U10</t>
  </si>
  <si>
    <t>HV Rheinland-Pfalz/Saar</t>
  </si>
  <si>
    <t>Endergebnis</t>
  </si>
  <si>
    <t>2. Verbandsliga</t>
  </si>
  <si>
    <t>m U10</t>
  </si>
  <si>
    <t>Sächsischer HV</t>
  </si>
  <si>
    <t>Shoot-Out-Wettbewerb</t>
  </si>
  <si>
    <t>3. Verbandsliga</t>
  </si>
  <si>
    <t>HV Sachsen-Anhalt</t>
  </si>
  <si>
    <t>4. Verbandsliga</t>
  </si>
  <si>
    <t>Schleswig-Holsteinischer HV</t>
  </si>
  <si>
    <t>Trikotfarbe</t>
  </si>
  <si>
    <t>Hose / Rock</t>
  </si>
  <si>
    <t>Stutzen</t>
  </si>
  <si>
    <t>TW-Trikot</t>
  </si>
  <si>
    <t>Thüringer HSpV</t>
  </si>
  <si>
    <t>Pokal</t>
  </si>
  <si>
    <t>Westdeutscher HV</t>
  </si>
  <si>
    <t>Süddeutscher HV</t>
  </si>
  <si>
    <t>Trikot Nr.</t>
  </si>
  <si>
    <t>Name, Vorname</t>
  </si>
  <si>
    <t>C
ETw</t>
  </si>
  <si>
    <t>gelb-rot</t>
  </si>
  <si>
    <t>1. BL-Grp.Nord</t>
  </si>
  <si>
    <t>A</t>
  </si>
  <si>
    <t>IG Nord</t>
  </si>
  <si>
    <t>1. BL-Grp.Süd</t>
  </si>
  <si>
    <t>B</t>
  </si>
  <si>
    <t>Ostdeutscher HV</t>
  </si>
  <si>
    <t>1. BL-Grp.Ost</t>
  </si>
  <si>
    <t>Berlin-Brandenburg</t>
  </si>
  <si>
    <t>1. BL-Grp.West</t>
  </si>
  <si>
    <t>D</t>
  </si>
  <si>
    <t>Mitteldeutscher HV</t>
  </si>
  <si>
    <t>2. BL-Grp.Nord</t>
  </si>
  <si>
    <t>E</t>
  </si>
  <si>
    <t>Niedersachsen-Bremen</t>
  </si>
  <si>
    <t>2. BL-Grp.Süd</t>
  </si>
  <si>
    <t>F</t>
  </si>
  <si>
    <t>Hambg.-Schlesw.Holstein</t>
  </si>
  <si>
    <t>2. BL-Grp.Ost</t>
  </si>
  <si>
    <t>G</t>
  </si>
  <si>
    <t>Hamburg-Bremen</t>
  </si>
  <si>
    <t>2. BL-Grp.West</t>
  </si>
  <si>
    <t>Süd</t>
  </si>
  <si>
    <t>West</t>
  </si>
  <si>
    <t>Nord</t>
  </si>
  <si>
    <t>ETw</t>
  </si>
  <si>
    <t>Ost</t>
  </si>
  <si>
    <t>Tw</t>
  </si>
  <si>
    <t>Trainer*in</t>
  </si>
  <si>
    <t>Betreuer*in</t>
  </si>
  <si>
    <t>Betreuer</t>
  </si>
  <si>
    <t>Arzt / Ärtzin</t>
  </si>
  <si>
    <t>Co-Trainer*in</t>
  </si>
  <si>
    <t>Der Spielbericht ist gut lesbar auszufüllen und der Mannschaftsführer ist zu unterstreichen.
Mit der Unterschrift des Betreuers oder Mannschaftsführers wird die Richtigkeit der von ihnen vorgenommenen Eintragungen bestätigt.</t>
  </si>
  <si>
    <t>Bemerkungen (fehlender Spielerpass, Begründung rote Karte, Erfassung Einspruch gemäß § 51 SPO DHB etc.)</t>
  </si>
  <si>
    <t xml:space="preserve">Mit der innerhalb von 30 Minuten nach Spielschluss zu leistenden Unterschrift des Betreuers oder Mannschaftsführers  wird die Kenntnisnahme
 der von den Schiedsrichtern vorgenommenen Eintragungen bestätigt. Hinsichtlich der Zulässigkeit eines Einspruchs wird auf § 51 SPO DHB verwiesen. </t>
  </si>
  <si>
    <t>Name Schiedsrichter</t>
  </si>
  <si>
    <t>SPAE</t>
  </si>
  <si>
    <t>PKW</t>
  </si>
  <si>
    <t>Name Schiedsrichterbeobachter</t>
  </si>
  <si>
    <t>Begründung Hinausstellung:     1  unsportliches Verhalten          2  ständiges Reklamieren, Meckern          3  sonstige Gründe, bitte erläutern</t>
  </si>
  <si>
    <t>Arzt / Ärztin</t>
  </si>
  <si>
    <t>Trainer*in/Betreuer*in 1</t>
  </si>
  <si>
    <t>Trainer*in/Betreuer*in 2</t>
  </si>
  <si>
    <t>Trainer*in/Betreuer*in 3</t>
  </si>
  <si>
    <t>Trainer*in/Betreuer*in 4</t>
  </si>
  <si>
    <t>Auszufüllen bei namentlich angesetzten Schiedsrichter*innen durch den HHV</t>
  </si>
  <si>
    <t>Allgemeine Angaben zum Spiel</t>
  </si>
  <si>
    <t>Geb.-Datum</t>
  </si>
  <si>
    <t>Unterschrift Betreuer*in
oder Mannschaftsführer*in</t>
  </si>
  <si>
    <t>Unterschrift Betreuer*in oder Mannschaftsführer*in</t>
  </si>
  <si>
    <t>Alle Spieler*innen erst in der Tabelle "Spielerliste" erfassen!</t>
  </si>
  <si>
    <t xml:space="preserve">Schiedsrichter*in </t>
  </si>
  <si>
    <t>Schiedsrichter Beaobachter*in</t>
  </si>
  <si>
    <t>KM - Hin- und Rückfahrt</t>
  </si>
  <si>
    <t>Kosten Bahnfahrkarte</t>
  </si>
  <si>
    <t>Anteil pro Mannschaft (50%)</t>
  </si>
  <si>
    <t>Gesamtkosten</t>
  </si>
  <si>
    <t>Bitte nach unten scrollen!</t>
  </si>
  <si>
    <t>Gelb markierte Felder ausfüllen oder aus dem Dropdown Feld auswählen.</t>
  </si>
  <si>
    <t>Spieler*innen für den Spieltag festlegen</t>
  </si>
  <si>
    <t>Rock / Hose</t>
  </si>
  <si>
    <t>Pass- Nr.</t>
  </si>
  <si>
    <t>Karte</t>
  </si>
  <si>
    <t>Weibliche U10</t>
  </si>
  <si>
    <t>Männliche U10</t>
  </si>
  <si>
    <t>Weibliche U8</t>
  </si>
  <si>
    <t>Männliche U8</t>
  </si>
  <si>
    <t>Unterschrift Trainer*in / Betreuer*in</t>
  </si>
  <si>
    <t>Spielberichtsbogen ist gut lesbar auszufüllen. Spielberechtigt sind nur die vor Spielbeginn eingetragenen Personen.</t>
  </si>
  <si>
    <r>
      <rPr>
        <b/>
        <sz val="9"/>
        <rFont val="Arial"/>
        <family val="2"/>
      </rPr>
      <t>lfd.
Nr.</t>
    </r>
  </si>
  <si>
    <r>
      <rPr>
        <b/>
        <sz val="9"/>
        <rFont val="Arial"/>
        <family val="2"/>
      </rPr>
      <t>Geburts‐
Jahr</t>
    </r>
  </si>
  <si>
    <t>Bemerkungen</t>
  </si>
  <si>
    <t>Gegner</t>
  </si>
  <si>
    <t>Ergebnis</t>
  </si>
  <si>
    <t>* Sieg = 15 Punkte; Unentschieden = 10 Punkte; Niederlage = 5 Punkte</t>
  </si>
  <si>
    <t>Punkte*</t>
  </si>
  <si>
    <t>Übung Nr.</t>
  </si>
  <si>
    <t>Summe Punkte</t>
  </si>
  <si>
    <t>z.B.</t>
  </si>
  <si>
    <t>X-3</t>
  </si>
  <si>
    <t>Gesamt Zeit (Sek).</t>
  </si>
  <si>
    <t>Teil-nehmer</t>
  </si>
  <si>
    <t>Durch-schnittszeit</t>
  </si>
  <si>
    <t>Platz</t>
  </si>
  <si>
    <t>Endplatzierung</t>
  </si>
  <si>
    <r>
      <t xml:space="preserve">Punkte Spiele
</t>
    </r>
    <r>
      <rPr>
        <i/>
        <sz val="9"/>
        <rFont val="Arial"/>
        <family val="2"/>
      </rPr>
      <t>Faktor ***</t>
    </r>
  </si>
  <si>
    <r>
      <t xml:space="preserve">Punkte Mehrkampf
</t>
    </r>
    <r>
      <rPr>
        <i/>
        <sz val="9"/>
        <rFont val="Arial"/>
        <family val="2"/>
      </rPr>
      <t>Faktor ***</t>
    </r>
  </si>
  <si>
    <t>Punkte Gesamt</t>
  </si>
  <si>
    <t xml:space="preserve">*** 5 Spiele gegenüber 4 Spielen ‐ Multiplikator 5 Spiele mal 4, 4 Spiele mal 5; Mehrkampfübungen mal 5.
4 Spiele gegenüber 3 Spielen ‐ Multiplikator 4 Spiele mal 3, 3 Spiele mal 4 ‐ Mehrkampfübungen mal </t>
  </si>
  <si>
    <t>Sonstiges  (z.B. Ernsthafte Verletzungen, Einwände Hallen-/Platzbeschaffenheit, nicht angetretene Mannschaften, ect.</t>
  </si>
  <si>
    <t>weiteres siehe Rückseite</t>
  </si>
  <si>
    <t>Ausrichtender Verein</t>
  </si>
  <si>
    <t xml:space="preserve">Name Turnierleitung </t>
  </si>
  <si>
    <t>(Druckbuchstaben)</t>
  </si>
  <si>
    <t>Unterschrift Turnierleitung</t>
  </si>
  <si>
    <t>Spielberichtsbogen Jugend</t>
  </si>
  <si>
    <t>Grund der Karte</t>
  </si>
  <si>
    <t>Turnierleitung Name, Vorname</t>
  </si>
  <si>
    <t>Name, Vorname und Funktion auswählen. Max 4 Personen angeben.</t>
  </si>
  <si>
    <t>Bahn</t>
  </si>
  <si>
    <t>Kosten für Schiedsrichter fallen nur bei offiziellen Ansetzungen durch den HHV an.</t>
  </si>
  <si>
    <t>Ausweis-Nr.</t>
  </si>
  <si>
    <t>SAFO</t>
  </si>
  <si>
    <t>Jahrgang</t>
  </si>
  <si>
    <t>Kürzel</t>
  </si>
  <si>
    <t>HBH</t>
  </si>
  <si>
    <t>NAU</t>
  </si>
  <si>
    <t>BAU</t>
  </si>
  <si>
    <t>SSG</t>
  </si>
  <si>
    <t>TEC</t>
  </si>
  <si>
    <t>SKG</t>
  </si>
  <si>
    <t>SC 80</t>
  </si>
  <si>
    <t>TGS</t>
  </si>
  <si>
    <t>EF</t>
  </si>
  <si>
    <t>HÖ</t>
  </si>
  <si>
    <t>TSV</t>
  </si>
  <si>
    <t>EF/FR</t>
  </si>
  <si>
    <t>FUL</t>
  </si>
  <si>
    <t>HA</t>
  </si>
  <si>
    <t>TG 1837 Hanau</t>
  </si>
  <si>
    <t>TGH</t>
  </si>
  <si>
    <t>HCK</t>
  </si>
  <si>
    <t>HC Fechenheim</t>
  </si>
  <si>
    <t>HCF</t>
  </si>
  <si>
    <t>HCS</t>
  </si>
  <si>
    <t>LHC</t>
  </si>
  <si>
    <t>MTV</t>
  </si>
  <si>
    <t>OVR</t>
  </si>
  <si>
    <t>DHC</t>
  </si>
  <si>
    <t>RSC</t>
  </si>
  <si>
    <t>RRK</t>
  </si>
  <si>
    <t>SGKR</t>
  </si>
  <si>
    <t>WTHC</t>
  </si>
  <si>
    <t>VFL</t>
  </si>
  <si>
    <t>Kontrolle</t>
  </si>
  <si>
    <r>
      <rPr>
        <sz val="11"/>
        <color rgb="FFFF0000"/>
        <rFont val="Arial"/>
        <family val="2"/>
      </rPr>
      <t xml:space="preserve">Die Felder sind nur auszufüllen, wenn </t>
    </r>
    <r>
      <rPr>
        <b/>
        <sz val="11"/>
        <color rgb="FFFF0000"/>
        <rFont val="Arial"/>
        <family val="2"/>
      </rPr>
      <t xml:space="preserve">KEINE </t>
    </r>
    <r>
      <rPr>
        <sz val="11"/>
        <color rgb="FFFF0000"/>
        <rFont val="Arial"/>
        <family val="2"/>
      </rPr>
      <t>Schiedsrichter*innen namentlich durch den HHV  angegesetzt sind.</t>
    </r>
  </si>
  <si>
    <t>Endrunde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</si>
</sst>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dd\/mm\/yyyy"/>
    <numFmt numFmtId="165" formatCode="dd/mm/yyyy"/>
    <numFmt numFmtId="166" formatCode="dd/mm/yy;@"/>
    <numFmt numFmtId="167" formatCode="h:mm;@"/>
  </numFmts>
  <fonts count="9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11"/>
      <color theme="1"/>
      <name val="Calibri"/>
      <family val="2"/>
      <scheme val="minor"/>
    </font>
    <font>
      <sz val="11"/>
      <color theme="1"/>
      <name val="Arial"/>
      <family val="2"/>
    </font>
    <font>
      <b/>
      <sz val="11"/>
      <color theme="1"/>
      <name val="Arial"/>
      <family val="2"/>
      <charset val="204"/>
    </font>
    <font>
      <b/>
      <sz val="12"/>
      <color theme="1"/>
      <name val="Arial"/>
      <family val="2"/>
    </font>
    <font>
      <sz val="12"/>
      <color theme="1"/>
      <name val="Arial"/>
      <family val="2"/>
    </font>
    <font>
      <sz val="11"/>
      <color rgb="FF000000"/>
      <name val="Arial"/>
      <family val="2"/>
    </font>
    <font>
      <sz val="12"/>
      <color theme="1"/>
      <name val="Arial"/>
      <family val="2"/>
    </font>
    <font>
      <sz val="12"/>
      <color theme="1"/>
      <name val="Arial"/>
      <family val="2"/>
      <charset val="204"/>
    </font>
    <font>
      <sz val="8"/>
      <name val="Calibri"/>
      <family val="2"/>
      <scheme val="minor"/>
    </font>
    <font>
      <b/>
      <sz val="11"/>
      <color theme="1"/>
      <name val="Arial"/>
      <family val="2"/>
    </font>
    <font>
      <sz val="11"/>
      <color rgb="FF000000"/>
      <name val="Arial"/>
      <family val="2"/>
    </font>
    <font>
      <sz val="10"/>
      <name val="Arial"/>
      <family val="2"/>
    </font>
    <font>
      <sz val="6"/>
      <name val="Times New Roman"/>
      <family val="1"/>
      <charset val="1"/>
    </font>
    <font>
      <sz val="10"/>
      <name val="Times New Roman"/>
      <family val="1"/>
      <charset val="1"/>
    </font>
    <font>
      <sz val="8"/>
      <name val="Times New Roman"/>
      <family val="1"/>
      <charset val="1"/>
    </font>
    <font>
      <b/>
      <sz val="20"/>
      <name val="Times New Roman"/>
      <family val="1"/>
      <charset val="1"/>
    </font>
    <font>
      <b/>
      <sz val="11"/>
      <color rgb="FF000080"/>
      <name val="Times New Roman"/>
      <family val="1"/>
      <charset val="1"/>
    </font>
    <font>
      <b/>
      <sz val="12"/>
      <name val="Times New Roman"/>
      <family val="1"/>
      <charset val="1"/>
    </font>
    <font>
      <b/>
      <sz val="12"/>
      <color rgb="FF000080"/>
      <name val="Times New Roman"/>
      <family val="1"/>
      <charset val="1"/>
    </font>
    <font>
      <sz val="12"/>
      <name val="Times New Roman"/>
      <family val="1"/>
      <charset val="1"/>
    </font>
    <font>
      <b/>
      <sz val="14"/>
      <color rgb="FF000080"/>
      <name val="Times New Roman"/>
      <family val="1"/>
      <charset val="1"/>
    </font>
    <font>
      <b/>
      <u/>
      <sz val="12"/>
      <color rgb="FF000080"/>
      <name val="Times New Roman"/>
      <family val="1"/>
      <charset val="1"/>
    </font>
    <font>
      <b/>
      <u/>
      <sz val="12"/>
      <name val="Times New Roman"/>
      <family val="1"/>
      <charset val="1"/>
    </font>
    <font>
      <sz val="9"/>
      <name val="Times New Roman"/>
      <family val="1"/>
      <charset val="1"/>
    </font>
    <font>
      <sz val="10"/>
      <color rgb="FF000080"/>
      <name val="Times New Roman"/>
      <family val="1"/>
      <charset val="1"/>
    </font>
    <font>
      <b/>
      <sz val="10"/>
      <color rgb="FF000080"/>
      <name val="Times New Roman"/>
      <family val="1"/>
      <charset val="1"/>
    </font>
    <font>
      <b/>
      <sz val="10"/>
      <name val="Times New Roman"/>
      <family val="1"/>
      <charset val="1"/>
    </font>
    <font>
      <sz val="8"/>
      <name val="Arial"/>
      <family val="2"/>
    </font>
    <font>
      <sz val="9"/>
      <name val="Arial"/>
      <family val="2"/>
    </font>
    <font>
      <sz val="10"/>
      <color rgb="FF000080"/>
      <name val="Arial"/>
      <family val="2"/>
    </font>
    <font>
      <b/>
      <sz val="12"/>
      <name val="Arial"/>
      <family val="2"/>
    </font>
    <font>
      <sz val="7"/>
      <name val="Arial"/>
      <family val="2"/>
    </font>
    <font>
      <b/>
      <sz val="10"/>
      <color rgb="FF000080"/>
      <name val="Arial"/>
      <family val="2"/>
    </font>
    <font>
      <sz val="6"/>
      <name val="Arial"/>
      <family val="2"/>
    </font>
    <font>
      <sz val="13"/>
      <name val="Arial"/>
      <family val="2"/>
    </font>
    <font>
      <b/>
      <sz val="13"/>
      <name val="Arial"/>
      <family val="2"/>
    </font>
    <font>
      <sz val="10"/>
      <color indexed="18"/>
      <name val="Arial"/>
      <family val="2"/>
    </font>
    <font>
      <b/>
      <sz val="12"/>
      <color indexed="18"/>
      <name val="Arial"/>
      <family val="2"/>
    </font>
    <font>
      <sz val="5"/>
      <name val="Verdana"/>
      <family val="2"/>
    </font>
    <font>
      <sz val="9"/>
      <color indexed="18"/>
      <name val="Arial"/>
      <family val="2"/>
    </font>
    <font>
      <sz val="8"/>
      <color indexed="18"/>
      <name val="Arial"/>
      <family val="2"/>
    </font>
    <font>
      <sz val="10"/>
      <color indexed="8"/>
      <name val="Arial"/>
      <family val="2"/>
    </font>
    <font>
      <sz val="8"/>
      <color indexed="8"/>
      <name val="Arial"/>
      <family val="2"/>
    </font>
    <font>
      <b/>
      <sz val="10"/>
      <color indexed="8"/>
      <name val="Arial"/>
      <family val="2"/>
    </font>
    <font>
      <b/>
      <sz val="12"/>
      <color theme="1"/>
      <name val="Calibri"/>
      <family val="2"/>
      <scheme val="minor"/>
    </font>
    <font>
      <b/>
      <sz val="11"/>
      <color rgb="FFFF0000"/>
      <name val="Arial"/>
      <family val="2"/>
    </font>
    <font>
      <b/>
      <sz val="14"/>
      <color rgb="FFFF0000"/>
      <name val="Arial"/>
      <family val="2"/>
    </font>
    <font>
      <b/>
      <sz val="14"/>
      <color rgb="FFFF0000"/>
      <name val="Calibri"/>
      <family val="2"/>
      <scheme val="minor"/>
    </font>
    <font>
      <sz val="7"/>
      <color theme="1"/>
      <name val="Calibri"/>
      <family val="2"/>
      <scheme val="minor"/>
    </font>
    <font>
      <sz val="7"/>
      <color theme="1"/>
      <name val="Arial"/>
      <family val="2"/>
    </font>
    <font>
      <sz val="11"/>
      <color theme="1"/>
      <name val="Calibri"/>
      <family val="2"/>
      <scheme val="minor"/>
    </font>
    <font>
      <sz val="8"/>
      <color theme="1"/>
      <name val="Calibri"/>
      <family val="2"/>
      <scheme val="minor"/>
    </font>
    <font>
      <sz val="9"/>
      <color theme="1"/>
      <name val="Arial"/>
      <family val="2"/>
    </font>
    <font>
      <sz val="8"/>
      <color theme="1"/>
      <name val="Arial"/>
      <family val="2"/>
    </font>
    <font>
      <sz val="10"/>
      <color theme="1"/>
      <name val="Arial"/>
      <family val="2"/>
    </font>
    <font>
      <b/>
      <sz val="10"/>
      <color theme="1"/>
      <name val="Arial"/>
      <family val="2"/>
    </font>
    <font>
      <b/>
      <sz val="8"/>
      <color theme="1"/>
      <name val="Arial"/>
      <family val="2"/>
    </font>
    <font>
      <sz val="10"/>
      <color rgb="FF000000"/>
      <name val="Arial"/>
      <family val="2"/>
    </font>
    <font>
      <b/>
      <sz val="16"/>
      <color rgb="FFFF0000"/>
      <name val="Arial"/>
      <family val="2"/>
    </font>
    <font>
      <b/>
      <sz val="16"/>
      <color rgb="FFFF0000"/>
      <name val="Calibri"/>
      <family val="2"/>
      <scheme val="minor"/>
    </font>
    <font>
      <b/>
      <sz val="10"/>
      <color rgb="FF0070C0"/>
      <name val="Arial"/>
      <family val="2"/>
    </font>
    <font>
      <sz val="11"/>
      <color rgb="FF0070C0"/>
      <name val="Calibri"/>
      <family val="2"/>
      <scheme val="minor"/>
    </font>
    <font>
      <b/>
      <sz val="14"/>
      <name val="Arial"/>
      <family val="2"/>
    </font>
    <font>
      <b/>
      <sz val="14"/>
      <color theme="1"/>
      <name val="Calibri"/>
      <family val="2"/>
      <scheme val="minor"/>
    </font>
    <font>
      <b/>
      <sz val="16"/>
      <color theme="1"/>
      <name val="Arial"/>
      <family val="2"/>
      <charset val="204"/>
    </font>
    <font>
      <sz val="16"/>
      <color theme="1"/>
      <name val="Calibri"/>
      <family val="2"/>
      <scheme val="minor"/>
    </font>
    <font>
      <b/>
      <sz val="14"/>
      <color rgb="FFFF0000"/>
      <name val="Arial"/>
      <family val="2"/>
      <charset val="204"/>
    </font>
    <font>
      <sz val="14"/>
      <color rgb="FFFF0000"/>
      <name val="Calibri"/>
      <family val="2"/>
      <scheme val="minor"/>
    </font>
    <font>
      <b/>
      <sz val="14"/>
      <color theme="1"/>
      <name val="Arial"/>
      <family val="2"/>
    </font>
    <font>
      <sz val="12"/>
      <color theme="1"/>
      <name val="Arial"/>
      <family val="2"/>
    </font>
    <font>
      <b/>
      <sz val="11"/>
      <name val="Arial"/>
      <family val="2"/>
    </font>
    <font>
      <b/>
      <sz val="9"/>
      <name val="Arial"/>
      <family val="2"/>
    </font>
    <font>
      <b/>
      <sz val="9"/>
      <color rgb="FF000000"/>
      <name val="Arial"/>
      <family val="2"/>
    </font>
    <font>
      <b/>
      <sz val="9"/>
      <color theme="1"/>
      <name val="Arial"/>
      <family val="2"/>
    </font>
    <font>
      <sz val="9"/>
      <color theme="1"/>
      <name val="Calibri"/>
      <family val="2"/>
      <scheme val="minor"/>
    </font>
    <font>
      <b/>
      <sz val="9"/>
      <color theme="1"/>
      <name val="Calibri"/>
      <family val="2"/>
      <scheme val="minor"/>
    </font>
    <font>
      <sz val="10"/>
      <color rgb="FF000000"/>
      <name val="Times New Roman"/>
      <family val="1"/>
    </font>
    <font>
      <i/>
      <sz val="9"/>
      <name val="Arial"/>
      <family val="2"/>
    </font>
    <font>
      <b/>
      <sz val="16"/>
      <name val="Arial"/>
      <family val="2"/>
    </font>
    <font>
      <b/>
      <sz val="16"/>
      <color theme="1"/>
      <name val="Calibri"/>
      <family val="2"/>
      <scheme val="minor"/>
    </font>
    <font>
      <b/>
      <sz val="18"/>
      <name val="Arial"/>
      <family val="2"/>
    </font>
    <font>
      <b/>
      <sz val="18"/>
      <color theme="1"/>
      <name val="Calibri"/>
      <family val="2"/>
      <scheme val="minor"/>
    </font>
    <font>
      <sz val="11"/>
      <name val="Arial"/>
      <family val="2"/>
    </font>
    <font>
      <b/>
      <sz val="11"/>
      <color rgb="FF000080"/>
      <name val="Arial"/>
      <family val="2"/>
    </font>
    <font>
      <sz val="14"/>
      <color theme="1"/>
      <name val="Calibri"/>
      <family val="2"/>
      <scheme val="minor"/>
    </font>
    <font>
      <b/>
      <sz val="7"/>
      <color rgb="FFFF0000"/>
      <name val="Arial"/>
      <family val="2"/>
    </font>
    <font>
      <b/>
      <sz val="11"/>
      <color rgb="FFFF0000"/>
      <name val="Calibri"/>
      <family val="2"/>
      <scheme val="minor"/>
    </font>
    <font>
      <sz val="9"/>
      <color indexed="8"/>
      <name val="Arial"/>
      <family val="2"/>
    </font>
    <font>
      <b/>
      <sz val="9"/>
      <color indexed="8"/>
      <name val="Arial"/>
      <family val="2"/>
    </font>
    <font>
      <sz val="9"/>
      <color rgb="FF000000"/>
      <name val="Arial"/>
      <family val="2"/>
    </font>
    <font>
      <sz val="5"/>
      <name val="Arial"/>
      <family val="2"/>
    </font>
    <font>
      <sz val="11"/>
      <color rgb="FFFF0000"/>
      <name val="Arial"/>
      <family val="2"/>
    </font>
  </fonts>
  <fills count="13">
    <fill>
      <patternFill patternType="none"/>
    </fill>
    <fill>
      <patternFill patternType="gray125"/>
    </fill>
    <fill>
      <patternFill patternType="solid">
        <fgColor theme="5" tint="0.59999389629810485"/>
        <bgColor indexed="64"/>
      </patternFill>
    </fill>
    <fill>
      <patternFill patternType="solid">
        <fgColor theme="6" tint="0.79998168889431442"/>
        <bgColor indexed="64"/>
      </patternFill>
    </fill>
    <fill>
      <patternFill patternType="solid">
        <fgColor rgb="FFFFFFFF"/>
        <bgColor rgb="FFFFFFCC"/>
      </patternFill>
    </fill>
    <fill>
      <patternFill patternType="solid">
        <fgColor rgb="FFC0C0C0"/>
        <bgColor rgb="FFCCCCFF"/>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2A8"/>
        <bgColor indexed="64"/>
      </patternFill>
    </fill>
    <fill>
      <patternFill patternType="solid">
        <fgColor rgb="FFFFFFFF"/>
        <bgColor rgb="FF000000"/>
      </patternFill>
    </fill>
    <fill>
      <patternFill patternType="solid">
        <fgColor theme="0"/>
        <bgColor rgb="FF000000"/>
      </patternFill>
    </fill>
  </fills>
  <borders count="91">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medium">
        <color auto="1"/>
      </right>
      <top/>
      <bottom/>
      <diagonal/>
    </border>
    <border>
      <left/>
      <right style="medium">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hair">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style="dashed">
        <color auto="1"/>
      </right>
      <top style="thin">
        <color auto="1"/>
      </top>
      <bottom style="dashed">
        <color auto="1"/>
      </bottom>
      <diagonal/>
    </border>
    <border>
      <left style="dashed">
        <color auto="1"/>
      </left>
      <right style="dotted">
        <color auto="1"/>
      </right>
      <top style="thin">
        <color auto="1"/>
      </top>
      <bottom style="dashed">
        <color auto="1"/>
      </bottom>
      <diagonal/>
    </border>
    <border>
      <left style="dotted">
        <color auto="1"/>
      </left>
      <right style="dotted">
        <color auto="1"/>
      </right>
      <top style="thin">
        <color auto="1"/>
      </top>
      <bottom style="dashed">
        <color auto="1"/>
      </bottom>
      <diagonal/>
    </border>
    <border>
      <left style="dotted">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dashed">
        <color auto="1"/>
      </left>
      <right style="medium">
        <color auto="1"/>
      </right>
      <top style="thin">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dotted">
        <color auto="1"/>
      </right>
      <top style="dashed">
        <color auto="1"/>
      </top>
      <bottom style="dashed">
        <color auto="1"/>
      </bottom>
      <diagonal/>
    </border>
    <border>
      <left style="dotted">
        <color auto="1"/>
      </left>
      <right style="dotted">
        <color auto="1"/>
      </right>
      <top style="dashed">
        <color auto="1"/>
      </top>
      <bottom style="dashed">
        <color auto="1"/>
      </bottom>
      <diagonal/>
    </border>
    <border>
      <left style="dotted">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otted">
        <color auto="1"/>
      </right>
      <top style="dashed">
        <color auto="1"/>
      </top>
      <bottom style="dashed">
        <color auto="1"/>
      </bottom>
      <diagonal/>
    </border>
    <border>
      <left style="dotted">
        <color auto="1"/>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otted">
        <color auto="1"/>
      </right>
      <top style="dashed">
        <color auto="1"/>
      </top>
      <bottom style="thin">
        <color auto="1"/>
      </bottom>
      <diagonal/>
    </border>
    <border>
      <left style="dotted">
        <color auto="1"/>
      </left>
      <right style="dotted">
        <color auto="1"/>
      </right>
      <top style="dashed">
        <color auto="1"/>
      </top>
      <bottom style="thin">
        <color auto="1"/>
      </bottom>
      <diagonal/>
    </border>
    <border>
      <left style="dotted">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medium">
        <color auto="1"/>
      </right>
      <top style="dashed">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right/>
      <top/>
      <bottom style="dashed">
        <color auto="1"/>
      </bottom>
      <diagonal/>
    </border>
    <border>
      <left/>
      <right style="medium">
        <color auto="1"/>
      </right>
      <top/>
      <bottom style="dashed">
        <color auto="1"/>
      </bottom>
      <diagonal/>
    </border>
    <border>
      <left/>
      <right style="medium">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right/>
      <top style="dashed">
        <color auto="1"/>
      </top>
      <bottom style="medium">
        <color auto="1"/>
      </bottom>
      <diagonal/>
    </border>
    <border>
      <left style="dashed">
        <color auto="1"/>
      </left>
      <right style="dashed">
        <color auto="1"/>
      </right>
      <top style="dashed">
        <color auto="1"/>
      </top>
      <bottom style="medium">
        <color auto="1"/>
      </bottom>
      <diagonal/>
    </border>
    <border>
      <left/>
      <right style="medium">
        <color auto="1"/>
      </right>
      <top style="dashed">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theme="1"/>
      </left>
      <right style="hair">
        <color theme="1"/>
      </right>
      <top style="hair">
        <color theme="1"/>
      </top>
      <bottom style="hair">
        <color theme="1"/>
      </bottom>
      <diagonal/>
    </border>
    <border>
      <left style="thin">
        <color indexed="64"/>
      </left>
      <right style="thin">
        <color indexed="64"/>
      </right>
      <top style="thin">
        <color auto="1"/>
      </top>
      <bottom/>
      <diagonal/>
    </border>
    <border>
      <left/>
      <right/>
      <top/>
      <bottom style="hair">
        <color theme="1"/>
      </bottom>
      <diagonal/>
    </border>
    <border>
      <left style="thin">
        <color rgb="FF000000"/>
      </left>
      <right/>
      <top/>
      <bottom style="thin">
        <color rgb="FF000000"/>
      </bottom>
      <diagonal/>
    </border>
    <border>
      <left/>
      <right style="thin">
        <color rgb="FF000000"/>
      </right>
      <top style="thin">
        <color indexed="64"/>
      </top>
      <bottom style="thin">
        <color indexed="64"/>
      </bottom>
      <diagonal/>
    </border>
    <border>
      <left/>
      <right style="thin">
        <color indexed="64"/>
      </right>
      <top style="thin">
        <color auto="1"/>
      </top>
      <bottom/>
      <diagonal/>
    </border>
    <border>
      <left style="thin">
        <color rgb="FF000000"/>
      </left>
      <right/>
      <top style="thin">
        <color indexed="64"/>
      </top>
      <bottom style="thin">
        <color indexed="64"/>
      </bottom>
      <diagonal/>
    </border>
    <border>
      <left/>
      <right/>
      <top/>
      <bottom style="hair">
        <color auto="1"/>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right/>
      <top style="medium">
        <color auto="1"/>
      </top>
      <bottom/>
      <diagonal/>
    </border>
    <border>
      <left/>
      <right style="medium">
        <color auto="1"/>
      </right>
      <top style="medium">
        <color auto="1"/>
      </top>
      <bottom/>
      <diagonal/>
    </border>
    <border>
      <left style="medium">
        <color indexed="64"/>
      </left>
      <right/>
      <top style="medium">
        <color indexed="64"/>
      </top>
      <bottom/>
      <diagonal/>
    </border>
    <border>
      <left style="medium">
        <color indexed="64"/>
      </left>
      <right/>
      <top/>
      <bottom style="thin">
        <color auto="1"/>
      </bottom>
      <diagonal/>
    </border>
    <border>
      <left style="medium">
        <color auto="1"/>
      </left>
      <right/>
      <top style="thin">
        <color auto="1"/>
      </top>
      <bottom/>
      <diagonal/>
    </border>
    <border>
      <left/>
      <right style="medium">
        <color auto="1"/>
      </right>
      <top style="thin">
        <color auto="1"/>
      </top>
      <bottom/>
      <diagonal/>
    </border>
  </borders>
  <cellStyleXfs count="4">
    <xf numFmtId="0" fontId="0" fillId="0" borderId="0"/>
    <xf numFmtId="44" fontId="4" fillId="0" borderId="0" applyFont="0" applyFill="0" applyBorder="0" applyAlignment="0" applyProtection="0"/>
    <xf numFmtId="0" fontId="16" fillId="0" borderId="0"/>
    <xf numFmtId="0" fontId="4" fillId="0" borderId="0"/>
  </cellStyleXfs>
  <cellXfs count="691">
    <xf numFmtId="0" fontId="0" fillId="0" borderId="0" xfId="0"/>
    <xf numFmtId="0" fontId="6" fillId="0" borderId="0" xfId="0" applyFont="1"/>
    <xf numFmtId="0" fontId="8" fillId="0" borderId="0" xfId="0" applyFont="1"/>
    <xf numFmtId="0" fontId="9" fillId="0" borderId="0" xfId="0" applyFont="1" applyAlignment="1">
      <alignment horizontal="center"/>
    </xf>
    <xf numFmtId="0" fontId="9" fillId="0" borderId="0" xfId="0" applyFont="1"/>
    <xf numFmtId="0" fontId="10" fillId="0" borderId="0" xfId="0" applyFont="1"/>
    <xf numFmtId="0" fontId="0" fillId="0" borderId="0" xfId="0" applyAlignment="1">
      <alignment horizontal="center"/>
    </xf>
    <xf numFmtId="0" fontId="6" fillId="0" borderId="0" xfId="0" applyFont="1"/>
    <xf numFmtId="0" fontId="12" fillId="0" borderId="0" xfId="0" applyFont="1"/>
    <xf numFmtId="0" fontId="15" fillId="0" borderId="0" xfId="0" applyFont="1" applyAlignment="1">
      <alignment horizontal="left"/>
    </xf>
    <xf numFmtId="0" fontId="11" fillId="0" borderId="0" xfId="0" applyFont="1"/>
    <xf numFmtId="0" fontId="17" fillId="4" borderId="0" xfId="2" applyFont="1" applyFill="1" applyAlignment="1">
      <alignment horizontal="left" vertical="center"/>
    </xf>
    <xf numFmtId="0" fontId="18" fillId="4" borderId="0" xfId="2" applyFont="1" applyFill="1" applyAlignment="1">
      <alignment vertical="center"/>
    </xf>
    <xf numFmtId="0" fontId="18" fillId="4" borderId="0" xfId="2" applyFont="1" applyFill="1" applyAlignment="1">
      <alignment horizontal="right" vertical="center"/>
    </xf>
    <xf numFmtId="0" fontId="18" fillId="5" borderId="0" xfId="2" applyFont="1" applyFill="1" applyAlignment="1">
      <alignment vertical="center"/>
    </xf>
    <xf numFmtId="0" fontId="19" fillId="5" borderId="0" xfId="2" applyFont="1" applyFill="1" applyAlignment="1">
      <alignment vertical="center"/>
    </xf>
    <xf numFmtId="0" fontId="18" fillId="0" borderId="0" xfId="2" applyFont="1" applyAlignment="1">
      <alignment vertical="center"/>
    </xf>
    <xf numFmtId="0" fontId="19" fillId="0" borderId="0" xfId="2" applyFont="1" applyAlignment="1">
      <alignment vertical="center"/>
    </xf>
    <xf numFmtId="0" fontId="20" fillId="4" borderId="0" xfId="2" applyFont="1" applyFill="1" applyAlignment="1">
      <alignment vertical="center"/>
    </xf>
    <xf numFmtId="0" fontId="21" fillId="4" borderId="0" xfId="2" applyFont="1" applyFill="1" applyAlignment="1">
      <alignment vertical="center"/>
    </xf>
    <xf numFmtId="0" fontId="22" fillId="4" borderId="0" xfId="2" applyFont="1" applyFill="1" applyAlignment="1">
      <alignment vertical="center"/>
    </xf>
    <xf numFmtId="0" fontId="22" fillId="4" borderId="0" xfId="2" applyFont="1" applyFill="1" applyAlignment="1" applyProtection="1">
      <alignment vertical="center"/>
      <protection locked="0"/>
    </xf>
    <xf numFmtId="0" fontId="24" fillId="0" borderId="0" xfId="2" applyFont="1" applyAlignment="1">
      <alignment vertical="center"/>
    </xf>
    <xf numFmtId="0" fontId="25" fillId="4" borderId="0" xfId="2" applyFont="1" applyFill="1" applyAlignment="1" applyProtection="1">
      <alignment vertical="center"/>
      <protection locked="0"/>
    </xf>
    <xf numFmtId="0" fontId="22" fillId="4" borderId="0" xfId="2" applyFont="1" applyFill="1"/>
    <xf numFmtId="0" fontId="18" fillId="4" borderId="0" xfId="2" applyFont="1" applyFill="1"/>
    <xf numFmtId="0" fontId="18" fillId="4" borderId="0" xfId="2" applyFont="1" applyFill="1" applyAlignment="1">
      <alignment horizontal="center" vertical="center"/>
    </xf>
    <xf numFmtId="0" fontId="18" fillId="4" borderId="16" xfId="2" applyFont="1" applyFill="1" applyBorder="1" applyAlignment="1">
      <alignment vertical="center"/>
    </xf>
    <xf numFmtId="0" fontId="22" fillId="4" borderId="16" xfId="2" applyFont="1" applyFill="1" applyBorder="1" applyAlignment="1">
      <alignment vertical="center"/>
    </xf>
    <xf numFmtId="0" fontId="27" fillId="4" borderId="16" xfId="2" applyFont="1" applyFill="1" applyBorder="1" applyAlignment="1">
      <alignment vertical="center"/>
    </xf>
    <xf numFmtId="0" fontId="18" fillId="4" borderId="7" xfId="2" applyFont="1" applyFill="1" applyBorder="1" applyAlignment="1">
      <alignment vertical="center"/>
    </xf>
    <xf numFmtId="0" fontId="18" fillId="4" borderId="17" xfId="2" applyFont="1" applyFill="1" applyBorder="1" applyAlignment="1">
      <alignment vertical="center"/>
    </xf>
    <xf numFmtId="0" fontId="17" fillId="4" borderId="18" xfId="2" applyFont="1" applyFill="1" applyBorder="1" applyAlignment="1">
      <alignment horizontal="center" vertical="center" wrapText="1"/>
    </xf>
    <xf numFmtId="0" fontId="19" fillId="4" borderId="6" xfId="2" applyFont="1" applyFill="1" applyBorder="1" applyAlignment="1">
      <alignment horizontal="center" vertical="center" wrapText="1"/>
    </xf>
    <xf numFmtId="0" fontId="19" fillId="4" borderId="9" xfId="2" applyFont="1" applyFill="1" applyBorder="1" applyAlignment="1">
      <alignment horizontal="center" vertical="center" wrapText="1"/>
    </xf>
    <xf numFmtId="0" fontId="19" fillId="4" borderId="20" xfId="2" applyFont="1" applyFill="1" applyBorder="1" applyAlignment="1">
      <alignment horizontal="center" vertical="center" wrapText="1"/>
    </xf>
    <xf numFmtId="0" fontId="29" fillId="4" borderId="21" xfId="2" applyFont="1" applyFill="1" applyBorder="1" applyAlignment="1" applyProtection="1">
      <alignment horizontal="center" vertical="center"/>
      <protection locked="0"/>
    </xf>
    <xf numFmtId="0" fontId="29" fillId="4" borderId="25" xfId="2" applyFont="1" applyFill="1" applyBorder="1" applyAlignment="1" applyProtection="1">
      <alignment vertical="center"/>
      <protection locked="0"/>
    </xf>
    <xf numFmtId="0" fontId="29" fillId="4" borderId="26" xfId="2" applyFont="1" applyFill="1" applyBorder="1" applyAlignment="1" applyProtection="1">
      <alignment vertical="center"/>
      <protection locked="0"/>
    </xf>
    <xf numFmtId="0" fontId="29" fillId="4" borderId="27" xfId="2" applyFont="1" applyFill="1" applyBorder="1" applyAlignment="1" applyProtection="1">
      <alignment horizontal="center" vertical="center"/>
      <protection locked="0"/>
    </xf>
    <xf numFmtId="0" fontId="29" fillId="4" borderId="31" xfId="2" applyFont="1" applyFill="1" applyBorder="1" applyAlignment="1" applyProtection="1">
      <alignment vertical="center"/>
      <protection locked="0"/>
    </xf>
    <xf numFmtId="0" fontId="29" fillId="4" borderId="32" xfId="2" applyFont="1" applyFill="1" applyBorder="1" applyAlignment="1" applyProtection="1">
      <alignment vertical="center"/>
      <protection locked="0"/>
    </xf>
    <xf numFmtId="0" fontId="29" fillId="4" borderId="33" xfId="2" applyFont="1" applyFill="1" applyBorder="1" applyAlignment="1" applyProtection="1">
      <alignment horizontal="center" vertical="center"/>
      <protection locked="0"/>
    </xf>
    <xf numFmtId="0" fontId="29" fillId="4" borderId="34" xfId="2" applyFont="1" applyFill="1" applyBorder="1" applyAlignment="1" applyProtection="1">
      <alignment horizontal="left" vertical="center"/>
      <protection locked="0"/>
    </xf>
    <xf numFmtId="0" fontId="29" fillId="4" borderId="35" xfId="2" applyFont="1" applyFill="1" applyBorder="1" applyAlignment="1" applyProtection="1">
      <alignment horizontal="left" vertical="center"/>
      <protection locked="0"/>
    </xf>
    <xf numFmtId="0" fontId="29" fillId="4" borderId="36" xfId="2" applyFont="1" applyFill="1" applyBorder="1" applyAlignment="1" applyProtection="1">
      <alignment horizontal="left" vertical="center"/>
      <protection locked="0"/>
    </xf>
    <xf numFmtId="0" fontId="29" fillId="4" borderId="37" xfId="2" applyFont="1" applyFill="1" applyBorder="1" applyAlignment="1" applyProtection="1">
      <alignment horizontal="left" vertical="center"/>
      <protection locked="0"/>
    </xf>
    <xf numFmtId="165" fontId="29" fillId="4" borderId="37" xfId="2" applyNumberFormat="1" applyFont="1" applyFill="1" applyBorder="1" applyAlignment="1" applyProtection="1">
      <alignment vertical="center"/>
      <protection locked="0"/>
    </xf>
    <xf numFmtId="0" fontId="29" fillId="4" borderId="36" xfId="2" applyFont="1" applyFill="1" applyBorder="1" applyAlignment="1" applyProtection="1">
      <alignment vertical="center"/>
      <protection locked="0"/>
    </xf>
    <xf numFmtId="0" fontId="29" fillId="4" borderId="37" xfId="2" applyFont="1" applyFill="1" applyBorder="1" applyAlignment="1" applyProtection="1">
      <alignment vertical="center"/>
      <protection locked="0"/>
    </xf>
    <xf numFmtId="0" fontId="29" fillId="4" borderId="35" xfId="2" applyFont="1" applyFill="1" applyBorder="1" applyAlignment="1" applyProtection="1">
      <alignment vertical="center"/>
      <protection locked="0"/>
    </xf>
    <xf numFmtId="0" fontId="29" fillId="4" borderId="38" xfId="2" applyFont="1" applyFill="1" applyBorder="1" applyAlignment="1" applyProtection="1">
      <alignment vertical="center"/>
      <protection locked="0"/>
    </xf>
    <xf numFmtId="0" fontId="29" fillId="4" borderId="42" xfId="2" applyFont="1" applyFill="1" applyBorder="1" applyAlignment="1" applyProtection="1">
      <alignment vertical="center"/>
      <protection locked="0"/>
    </xf>
    <xf numFmtId="0" fontId="29" fillId="4" borderId="43" xfId="2" applyFont="1" applyFill="1" applyBorder="1" applyAlignment="1" applyProtection="1">
      <alignment vertical="center"/>
      <protection locked="0"/>
    </xf>
    <xf numFmtId="0" fontId="18" fillId="4" borderId="1" xfId="2" applyFont="1" applyFill="1" applyBorder="1" applyAlignment="1">
      <alignment vertical="center"/>
    </xf>
    <xf numFmtId="0" fontId="29" fillId="4" borderId="45" xfId="2" applyFont="1" applyFill="1" applyBorder="1" applyAlignment="1" applyProtection="1">
      <alignment vertical="center"/>
      <protection locked="0"/>
    </xf>
    <xf numFmtId="0" fontId="29" fillId="4" borderId="46" xfId="2" applyFont="1" applyFill="1" applyBorder="1" applyAlignment="1" applyProtection="1">
      <alignment vertical="center"/>
      <protection locked="0"/>
    </xf>
    <xf numFmtId="0" fontId="29" fillId="4" borderId="47" xfId="2" applyFont="1" applyFill="1" applyBorder="1" applyAlignment="1" applyProtection="1">
      <alignment horizontal="center" vertical="center"/>
      <protection locked="0"/>
    </xf>
    <xf numFmtId="0" fontId="29" fillId="4" borderId="48" xfId="2" applyFont="1" applyFill="1" applyBorder="1" applyAlignment="1" applyProtection="1">
      <alignment horizontal="center" vertical="center"/>
      <protection locked="0"/>
    </xf>
    <xf numFmtId="0" fontId="29" fillId="4" borderId="49" xfId="2" applyFont="1" applyFill="1" applyBorder="1" applyAlignment="1" applyProtection="1">
      <alignment vertical="center"/>
      <protection locked="0"/>
    </xf>
    <xf numFmtId="0" fontId="29" fillId="4" borderId="51" xfId="2" applyFont="1" applyFill="1" applyBorder="1" applyAlignment="1" applyProtection="1">
      <alignment vertical="center"/>
      <protection locked="0"/>
    </xf>
    <xf numFmtId="0" fontId="29" fillId="4" borderId="53" xfId="2" applyFont="1" applyFill="1" applyBorder="1" applyAlignment="1" applyProtection="1">
      <alignment vertical="center"/>
      <protection locked="0"/>
    </xf>
    <xf numFmtId="0" fontId="27" fillId="4" borderId="0" xfId="2" applyFont="1" applyFill="1" applyAlignment="1">
      <alignment vertical="center"/>
    </xf>
    <xf numFmtId="0" fontId="19" fillId="4" borderId="18" xfId="2" applyFont="1" applyFill="1" applyBorder="1" applyAlignment="1">
      <alignment horizontal="center" vertical="center"/>
    </xf>
    <xf numFmtId="0" fontId="29" fillId="4" borderId="10" xfId="2" applyFont="1" applyFill="1" applyBorder="1" applyAlignment="1" applyProtection="1">
      <alignment horizontal="center" vertical="center"/>
      <protection locked="0"/>
    </xf>
    <xf numFmtId="0" fontId="29" fillId="4" borderId="56" xfId="2" applyFont="1" applyFill="1" applyBorder="1" applyAlignment="1" applyProtection="1">
      <alignment horizontal="center" vertical="center"/>
      <protection locked="0"/>
    </xf>
    <xf numFmtId="0" fontId="19" fillId="4" borderId="0" xfId="2" applyFont="1" applyFill="1" applyAlignment="1">
      <alignment vertical="center"/>
    </xf>
    <xf numFmtId="0" fontId="19" fillId="4" borderId="0" xfId="2" applyFont="1" applyFill="1" applyAlignment="1">
      <alignment horizontal="center" vertical="center"/>
    </xf>
    <xf numFmtId="0" fontId="28" fillId="4" borderId="15" xfId="2" applyFont="1" applyFill="1" applyBorder="1" applyAlignment="1">
      <alignment horizontal="center" vertical="center" wrapText="1"/>
    </xf>
    <xf numFmtId="0" fontId="30" fillId="4" borderId="10" xfId="2" applyFont="1" applyFill="1" applyBorder="1" applyAlignment="1" applyProtection="1">
      <alignment horizontal="center" vertical="center"/>
      <protection locked="0"/>
    </xf>
    <xf numFmtId="0" fontId="31" fillId="4" borderId="9" xfId="2" applyFont="1" applyFill="1" applyBorder="1" applyAlignment="1" applyProtection="1">
      <alignment vertical="center"/>
      <protection locked="0"/>
    </xf>
    <xf numFmtId="0" fontId="31" fillId="4" borderId="4" xfId="2" applyFont="1" applyFill="1" applyBorder="1" applyAlignment="1" applyProtection="1">
      <alignment horizontal="right" vertical="center"/>
      <protection locked="0"/>
    </xf>
    <xf numFmtId="0" fontId="30" fillId="4" borderId="9" xfId="2" applyFont="1" applyFill="1" applyBorder="1" applyAlignment="1" applyProtection="1">
      <alignment horizontal="center" vertical="center"/>
      <protection locked="0"/>
    </xf>
    <xf numFmtId="0" fontId="30" fillId="4" borderId="4" xfId="2" applyFont="1" applyFill="1" applyBorder="1" applyAlignment="1" applyProtection="1">
      <alignment horizontal="center" vertical="center"/>
      <protection locked="0"/>
    </xf>
    <xf numFmtId="0" fontId="30" fillId="4" borderId="56" xfId="2" applyFont="1" applyFill="1" applyBorder="1" applyAlignment="1" applyProtection="1">
      <alignment horizontal="center" vertical="center"/>
      <protection locked="0"/>
    </xf>
    <xf numFmtId="0" fontId="31" fillId="4" borderId="62" xfId="2" applyFont="1" applyFill="1" applyBorder="1" applyAlignment="1" applyProtection="1">
      <alignment vertical="center"/>
      <protection locked="0"/>
    </xf>
    <xf numFmtId="0" fontId="31" fillId="4" borderId="63" xfId="2" applyFont="1" applyFill="1" applyBorder="1" applyAlignment="1" applyProtection="1">
      <alignment horizontal="right" vertical="center"/>
      <protection locked="0"/>
    </xf>
    <xf numFmtId="0" fontId="30" fillId="4" borderId="62" xfId="2" applyFont="1" applyFill="1" applyBorder="1" applyAlignment="1" applyProtection="1">
      <alignment horizontal="center" vertical="center"/>
      <protection locked="0"/>
    </xf>
    <xf numFmtId="0" fontId="30" fillId="4" borderId="63" xfId="2" applyFont="1" applyFill="1" applyBorder="1" applyAlignment="1" applyProtection="1">
      <alignment horizontal="center" vertical="center"/>
      <protection locked="0"/>
    </xf>
    <xf numFmtId="0" fontId="31" fillId="4" borderId="0" xfId="2" applyFont="1" applyFill="1" applyAlignment="1">
      <alignment horizontal="center" vertical="center"/>
    </xf>
    <xf numFmtId="0" fontId="23" fillId="4" borderId="0" xfId="2" applyFont="1" applyFill="1" applyAlignment="1">
      <alignment horizontal="center" vertical="center"/>
    </xf>
    <xf numFmtId="0" fontId="16" fillId="0" borderId="0" xfId="2"/>
    <xf numFmtId="0" fontId="15" fillId="0" borderId="0" xfId="0" applyFont="1" applyAlignment="1">
      <alignment horizontal="center"/>
    </xf>
    <xf numFmtId="0" fontId="3" fillId="0" borderId="0" xfId="0" applyFont="1"/>
    <xf numFmtId="0" fontId="11" fillId="0" borderId="0" xfId="0" applyFont="1" applyAlignment="1">
      <alignment horizontal="center"/>
    </xf>
    <xf numFmtId="0" fontId="2" fillId="0" borderId="0" xfId="0" applyFont="1"/>
    <xf numFmtId="0" fontId="4" fillId="7" borderId="0" xfId="3" applyFill="1" applyAlignment="1">
      <alignment vertical="center"/>
    </xf>
    <xf numFmtId="0" fontId="4" fillId="8" borderId="0" xfId="3" applyFill="1" applyAlignment="1">
      <alignment vertical="center"/>
    </xf>
    <xf numFmtId="0" fontId="36" fillId="8" borderId="0" xfId="3" applyFont="1" applyFill="1" applyAlignment="1">
      <alignment vertical="center"/>
    </xf>
    <xf numFmtId="0" fontId="38" fillId="8" borderId="0" xfId="3" applyFont="1" applyFill="1" applyAlignment="1">
      <alignment vertical="top"/>
    </xf>
    <xf numFmtId="166" fontId="4" fillId="0" borderId="0" xfId="3" applyNumberFormat="1" applyAlignment="1">
      <alignment vertical="center"/>
    </xf>
    <xf numFmtId="0" fontId="4" fillId="0" borderId="0" xfId="3" applyAlignment="1">
      <alignment vertical="center"/>
    </xf>
    <xf numFmtId="0" fontId="36" fillId="8" borderId="0" xfId="3" applyFont="1" applyFill="1" applyAlignment="1">
      <alignment vertical="top"/>
    </xf>
    <xf numFmtId="20" fontId="4" fillId="0" borderId="0" xfId="3" applyNumberFormat="1" applyAlignment="1">
      <alignment vertical="center"/>
    </xf>
    <xf numFmtId="0" fontId="4" fillId="8" borderId="0" xfId="3" applyFill="1" applyAlignment="1">
      <alignment vertical="top"/>
    </xf>
    <xf numFmtId="0" fontId="39" fillId="7" borderId="0" xfId="3" applyFont="1" applyFill="1" applyAlignment="1">
      <alignment vertical="center"/>
    </xf>
    <xf numFmtId="0" fontId="39" fillId="8" borderId="0" xfId="3" applyFont="1" applyFill="1" applyAlignment="1">
      <alignment vertical="center"/>
    </xf>
    <xf numFmtId="0" fontId="35" fillId="8" borderId="0" xfId="3" applyFont="1" applyFill="1" applyAlignment="1">
      <alignment horizontal="center" vertical="center"/>
    </xf>
    <xf numFmtId="0" fontId="39" fillId="0" borderId="0" xfId="3" applyFont="1" applyAlignment="1">
      <alignment vertical="center"/>
    </xf>
    <xf numFmtId="0" fontId="32" fillId="8" borderId="0" xfId="3" applyFont="1" applyFill="1" applyAlignment="1">
      <alignment vertical="center"/>
    </xf>
    <xf numFmtId="0" fontId="4" fillId="8" borderId="0" xfId="3" applyFill="1" applyAlignment="1">
      <alignment horizontal="center" vertical="center"/>
    </xf>
    <xf numFmtId="0" fontId="32" fillId="8" borderId="0" xfId="3" applyFont="1" applyFill="1"/>
    <xf numFmtId="0" fontId="36" fillId="8" borderId="6" xfId="3" applyFont="1" applyFill="1" applyBorder="1" applyAlignment="1">
      <alignment horizontal="center" vertical="center" wrapText="1"/>
    </xf>
    <xf numFmtId="0" fontId="36" fillId="8" borderId="4" xfId="3" applyFont="1" applyFill="1" applyBorder="1" applyAlignment="1">
      <alignment horizontal="center" vertical="center" wrapText="1"/>
    </xf>
    <xf numFmtId="0" fontId="32" fillId="8" borderId="71" xfId="3" applyFont="1" applyFill="1" applyBorder="1" applyAlignment="1">
      <alignment horizontal="center" vertical="center" wrapText="1"/>
    </xf>
    <xf numFmtId="0" fontId="36" fillId="8" borderId="0" xfId="3" applyFont="1" applyFill="1" applyAlignment="1">
      <alignment horizontal="center" vertical="center" wrapText="1"/>
    </xf>
    <xf numFmtId="0" fontId="32" fillId="8" borderId="4" xfId="3" applyFont="1" applyFill="1" applyBorder="1" applyAlignment="1" applyProtection="1">
      <alignment horizontal="center" vertical="center"/>
      <protection locked="0"/>
    </xf>
    <xf numFmtId="0" fontId="46" fillId="8" borderId="6" xfId="3" applyFont="1" applyFill="1" applyBorder="1" applyAlignment="1" applyProtection="1">
      <alignment horizontal="center" vertical="center"/>
      <protection locked="0"/>
    </xf>
    <xf numFmtId="166" fontId="4" fillId="7" borderId="0" xfId="3" applyNumberFormat="1" applyFill="1" applyAlignment="1">
      <alignment vertical="center"/>
    </xf>
    <xf numFmtId="0" fontId="41" fillId="9" borderId="6" xfId="3" applyFont="1" applyFill="1" applyBorder="1" applyAlignment="1" applyProtection="1">
      <alignment horizontal="center" vertical="center"/>
      <protection locked="0"/>
    </xf>
    <xf numFmtId="0" fontId="45" fillId="9" borderId="4" xfId="3" applyFont="1" applyFill="1" applyBorder="1" applyAlignment="1" applyProtection="1">
      <alignment horizontal="center" vertical="center"/>
      <protection locked="0"/>
    </xf>
    <xf numFmtId="0" fontId="32" fillId="9" borderId="4" xfId="3" applyFont="1" applyFill="1" applyBorder="1" applyAlignment="1" applyProtection="1">
      <alignment horizontal="center" vertical="center"/>
      <protection locked="0"/>
    </xf>
    <xf numFmtId="0" fontId="46" fillId="9" borderId="6" xfId="3" applyFont="1" applyFill="1" applyBorder="1" applyAlignment="1" applyProtection="1">
      <alignment horizontal="center" vertical="center"/>
      <protection locked="0"/>
    </xf>
    <xf numFmtId="0" fontId="36" fillId="8" borderId="0" xfId="3" applyFont="1" applyFill="1" applyAlignment="1">
      <alignment horizontal="left" vertical="center" wrapText="1"/>
    </xf>
    <xf numFmtId="0" fontId="4" fillId="7" borderId="0" xfId="3" applyFill="1" applyAlignment="1">
      <alignment horizontal="center" vertical="center"/>
    </xf>
    <xf numFmtId="0" fontId="32" fillId="8" borderId="0" xfId="3" applyFont="1" applyFill="1" applyAlignment="1">
      <alignment horizontal="center" vertical="center"/>
    </xf>
    <xf numFmtId="166" fontId="4" fillId="7" borderId="0" xfId="3" applyNumberFormat="1" applyFill="1" applyAlignment="1">
      <alignment horizontal="center" vertical="center"/>
    </xf>
    <xf numFmtId="0" fontId="4" fillId="0" borderId="0" xfId="3" applyAlignment="1">
      <alignment horizontal="center" vertical="center"/>
    </xf>
    <xf numFmtId="0" fontId="4" fillId="7" borderId="0" xfId="3" applyFill="1"/>
    <xf numFmtId="0" fontId="4" fillId="8" borderId="0" xfId="3" applyFill="1"/>
    <xf numFmtId="0" fontId="4" fillId="0" borderId="0" xfId="3"/>
    <xf numFmtId="44" fontId="32" fillId="8" borderId="0" xfId="1" applyFont="1" applyFill="1" applyBorder="1" applyAlignment="1">
      <alignment horizontal="right" vertical="center"/>
    </xf>
    <xf numFmtId="0" fontId="4" fillId="7" borderId="0" xfId="3" applyFill="1" applyAlignment="1">
      <alignment horizontal="left" vertical="center"/>
    </xf>
    <xf numFmtId="0" fontId="41" fillId="8" borderId="0" xfId="3" applyFont="1" applyFill="1" applyAlignment="1" applyProtection="1">
      <alignment horizontal="center" vertical="center"/>
      <protection locked="0"/>
    </xf>
    <xf numFmtId="0" fontId="4" fillId="6" borderId="0" xfId="3" applyFill="1" applyAlignment="1">
      <alignment vertical="center"/>
    </xf>
    <xf numFmtId="0" fontId="37" fillId="6" borderId="0" xfId="3" applyFont="1" applyFill="1" applyBorder="1" applyAlignment="1" applyProtection="1">
      <alignment horizontal="center" vertical="center"/>
    </xf>
    <xf numFmtId="0" fontId="0" fillId="0" borderId="0" xfId="0" applyAlignment="1">
      <alignment vertical="center"/>
    </xf>
    <xf numFmtId="0" fontId="44" fillId="8" borderId="9" xfId="3" applyFont="1" applyFill="1" applyBorder="1" applyAlignment="1" applyProtection="1">
      <alignment horizontal="left" vertical="center"/>
      <protection locked="0"/>
    </xf>
    <xf numFmtId="0" fontId="44" fillId="8" borderId="2" xfId="3" applyFont="1" applyFill="1" applyBorder="1" applyAlignment="1" applyProtection="1">
      <alignment horizontal="left" vertical="center"/>
      <protection locked="0"/>
    </xf>
    <xf numFmtId="0" fontId="44" fillId="8" borderId="70" xfId="3" applyFont="1" applyFill="1" applyBorder="1" applyAlignment="1" applyProtection="1">
      <alignment horizontal="left" vertical="center"/>
      <protection locked="0"/>
    </xf>
    <xf numFmtId="0" fontId="43" fillId="8" borderId="0" xfId="3" applyFont="1" applyFill="1" applyAlignment="1">
      <alignment horizontal="right" vertical="center"/>
    </xf>
    <xf numFmtId="0" fontId="39" fillId="6" borderId="0" xfId="3" applyFont="1" applyFill="1" applyAlignment="1">
      <alignment vertical="center"/>
    </xf>
    <xf numFmtId="0" fontId="41" fillId="6" borderId="0" xfId="3" applyFont="1" applyFill="1" applyAlignment="1" applyProtection="1">
      <alignment horizontal="center" vertical="center"/>
      <protection locked="0"/>
    </xf>
    <xf numFmtId="0" fontId="41" fillId="6" borderId="0" xfId="3" applyFont="1" applyFill="1" applyBorder="1" applyAlignment="1" applyProtection="1">
      <alignment horizontal="center" vertical="center"/>
      <protection locked="0"/>
    </xf>
    <xf numFmtId="0" fontId="39" fillId="6" borderId="0" xfId="3" applyFont="1" applyFill="1" applyBorder="1" applyAlignment="1">
      <alignment vertical="center"/>
    </xf>
    <xf numFmtId="0" fontId="44" fillId="8" borderId="6" xfId="3" applyFont="1" applyFill="1" applyBorder="1" applyAlignment="1" applyProtection="1">
      <alignment horizontal="center" vertical="center"/>
      <protection locked="0"/>
    </xf>
    <xf numFmtId="0" fontId="44" fillId="8" borderId="4" xfId="3" applyFont="1" applyFill="1" applyBorder="1" applyAlignment="1" applyProtection="1">
      <alignment horizontal="center" vertical="center"/>
      <protection locked="0"/>
    </xf>
    <xf numFmtId="49" fontId="44" fillId="8" borderId="9" xfId="3" applyNumberFormat="1" applyFont="1" applyFill="1" applyBorder="1" applyAlignment="1" applyProtection="1">
      <alignment horizontal="center" vertical="center"/>
      <protection locked="0"/>
    </xf>
    <xf numFmtId="49" fontId="44" fillId="8" borderId="13" xfId="3" applyNumberFormat="1" applyFont="1" applyFill="1" applyBorder="1" applyAlignment="1" applyProtection="1">
      <alignment horizontal="center" vertical="center"/>
      <protection locked="0"/>
    </xf>
    <xf numFmtId="0" fontId="0" fillId="6" borderId="0" xfId="0" applyFill="1" applyAlignment="1">
      <alignment vertical="center"/>
    </xf>
    <xf numFmtId="0" fontId="4" fillId="6" borderId="0" xfId="3" applyFill="1" applyAlignment="1">
      <alignment horizontal="center" vertical="center"/>
    </xf>
    <xf numFmtId="0" fontId="4" fillId="6" borderId="0" xfId="3" applyFill="1"/>
    <xf numFmtId="0" fontId="43" fillId="8" borderId="0" xfId="3" applyFont="1" applyFill="1" applyAlignment="1" applyProtection="1">
      <alignment horizontal="right" vertical="center"/>
    </xf>
    <xf numFmtId="0" fontId="4" fillId="8" borderId="71" xfId="3" applyFill="1" applyBorder="1" applyAlignment="1" applyProtection="1">
      <alignment vertical="center"/>
    </xf>
    <xf numFmtId="0" fontId="4" fillId="8" borderId="0" xfId="3" applyFill="1" applyAlignment="1" applyProtection="1">
      <alignment vertical="center"/>
    </xf>
    <xf numFmtId="0" fontId="36" fillId="8" borderId="73" xfId="3" applyFont="1" applyFill="1" applyBorder="1" applyAlignment="1" applyProtection="1">
      <alignment vertical="center"/>
    </xf>
    <xf numFmtId="0" fontId="32" fillId="8" borderId="73" xfId="3" applyFont="1" applyFill="1" applyBorder="1" applyAlignment="1" applyProtection="1">
      <alignment vertical="center"/>
    </xf>
    <xf numFmtId="0" fontId="46" fillId="8" borderId="73" xfId="3" applyFont="1" applyFill="1" applyBorder="1" applyAlignment="1" applyProtection="1">
      <alignment vertical="center"/>
    </xf>
    <xf numFmtId="0" fontId="36" fillId="8" borderId="0" xfId="3" applyFont="1" applyFill="1" applyAlignment="1" applyProtection="1">
      <alignment vertical="center"/>
    </xf>
    <xf numFmtId="0" fontId="36" fillId="8" borderId="0" xfId="3" applyFont="1" applyFill="1" applyAlignment="1" applyProtection="1">
      <alignment horizontal="center"/>
    </xf>
    <xf numFmtId="0" fontId="32" fillId="8" borderId="0" xfId="3" applyFont="1" applyFill="1" applyProtection="1"/>
    <xf numFmtId="0" fontId="4" fillId="8" borderId="0" xfId="3" applyFill="1" applyProtection="1"/>
    <xf numFmtId="0" fontId="32" fillId="8" borderId="0" xfId="3" applyFont="1" applyFill="1" applyAlignment="1" applyProtection="1">
      <alignment vertical="center"/>
    </xf>
    <xf numFmtId="0" fontId="4" fillId="8" borderId="68" xfId="3" applyFill="1" applyBorder="1" applyAlignment="1" applyProtection="1">
      <alignment vertical="center"/>
      <protection locked="0"/>
    </xf>
    <xf numFmtId="0" fontId="59" fillId="6" borderId="0" xfId="3" applyFont="1" applyFill="1" applyAlignment="1">
      <alignment vertical="center"/>
    </xf>
    <xf numFmtId="0" fontId="60" fillId="8" borderId="0" xfId="3" applyFont="1" applyFill="1" applyBorder="1" applyAlignment="1" applyProtection="1">
      <alignment horizontal="left" vertical="center"/>
    </xf>
    <xf numFmtId="0" fontId="58" fillId="8" borderId="0" xfId="3" applyFont="1" applyFill="1" applyAlignment="1">
      <alignment horizontal="left"/>
    </xf>
    <xf numFmtId="0" fontId="59" fillId="8" borderId="0" xfId="3" applyFont="1" applyFill="1" applyAlignment="1">
      <alignment vertical="center"/>
    </xf>
    <xf numFmtId="0" fontId="59" fillId="8" borderId="0" xfId="3" applyFont="1" applyFill="1" applyAlignment="1">
      <alignment horizontal="center" vertical="center"/>
    </xf>
    <xf numFmtId="0" fontId="60" fillId="6" borderId="0" xfId="3" applyFont="1" applyFill="1" applyAlignment="1">
      <alignment vertical="center"/>
    </xf>
    <xf numFmtId="0" fontId="59" fillId="0" borderId="0" xfId="3" applyFont="1" applyAlignment="1">
      <alignment vertical="center"/>
    </xf>
    <xf numFmtId="0" fontId="58" fillId="8" borderId="0" xfId="3" applyFont="1" applyFill="1"/>
    <xf numFmtId="0" fontId="59" fillId="8" borderId="69" xfId="3" applyFont="1" applyFill="1" applyBorder="1" applyAlignment="1">
      <alignment vertical="center"/>
    </xf>
    <xf numFmtId="0" fontId="59" fillId="8" borderId="66" xfId="3" applyFont="1" applyFill="1" applyBorder="1" applyAlignment="1">
      <alignment vertical="center"/>
    </xf>
    <xf numFmtId="0" fontId="8" fillId="8" borderId="16" xfId="3" applyFont="1" applyFill="1" applyBorder="1" applyAlignment="1" applyProtection="1">
      <alignment horizontal="center" vertical="center"/>
      <protection locked="0"/>
    </xf>
    <xf numFmtId="0" fontId="0" fillId="6" borderId="0" xfId="0" applyFill="1" applyBorder="1" applyAlignment="1">
      <alignment horizontal="right" vertical="center"/>
    </xf>
    <xf numFmtId="0" fontId="0" fillId="6" borderId="0" xfId="0" applyFill="1"/>
    <xf numFmtId="0" fontId="0" fillId="6" borderId="0" xfId="0" applyFill="1" applyBorder="1"/>
    <xf numFmtId="0" fontId="0" fillId="0" borderId="0" xfId="0" applyBorder="1"/>
    <xf numFmtId="0" fontId="63" fillId="6" borderId="0" xfId="0" applyFont="1" applyFill="1" applyAlignment="1">
      <alignment horizontal="center" vertical="center"/>
    </xf>
    <xf numFmtId="0" fontId="64" fillId="6" borderId="0" xfId="0" applyFont="1" applyFill="1" applyAlignment="1">
      <alignment horizontal="center" vertical="center"/>
    </xf>
    <xf numFmtId="0" fontId="6" fillId="6" borderId="0" xfId="0" applyFont="1" applyFill="1"/>
    <xf numFmtId="0" fontId="6" fillId="6" borderId="0" xfId="0" applyFont="1" applyFill="1" applyAlignment="1">
      <alignment horizontal="center"/>
    </xf>
    <xf numFmtId="0" fontId="6" fillId="6" borderId="0" xfId="0" applyFont="1" applyFill="1" applyAlignment="1">
      <alignment horizontal="left"/>
    </xf>
    <xf numFmtId="0" fontId="6" fillId="6" borderId="0" xfId="0" applyFont="1" applyFill="1" applyAlignment="1">
      <alignment vertical="center"/>
    </xf>
    <xf numFmtId="0" fontId="7" fillId="6" borderId="0" xfId="0" applyFont="1" applyFill="1" applyAlignment="1">
      <alignment horizontal="center"/>
    </xf>
    <xf numFmtId="0" fontId="14" fillId="6" borderId="0" xfId="0" applyFont="1" applyFill="1" applyAlignment="1">
      <alignment horizontal="center"/>
    </xf>
    <xf numFmtId="0" fontId="6" fillId="6" borderId="0" xfId="0" applyFont="1" applyFill="1" applyAlignment="1">
      <alignment horizontal="center" vertical="center"/>
    </xf>
    <xf numFmtId="0" fontId="52" fillId="6" borderId="0" xfId="0" applyFont="1" applyFill="1" applyAlignment="1">
      <alignment horizontal="center" vertical="center" wrapText="1"/>
    </xf>
    <xf numFmtId="0" fontId="52" fillId="6" borderId="0" xfId="0" applyFont="1" applyFill="1" applyAlignment="1">
      <alignment horizontal="center" vertical="center"/>
    </xf>
    <xf numFmtId="0" fontId="6" fillId="6" borderId="0" xfId="0" applyFont="1" applyFill="1" applyBorder="1" applyAlignment="1">
      <alignment horizontal="center" vertical="center"/>
    </xf>
    <xf numFmtId="0" fontId="6" fillId="6" borderId="0" xfId="0" applyFont="1" applyFill="1" applyAlignment="1">
      <alignment horizontal="left" vertical="center"/>
    </xf>
    <xf numFmtId="0" fontId="7" fillId="6" borderId="75" xfId="0" applyFont="1" applyFill="1" applyBorder="1" applyAlignment="1">
      <alignment horizontal="center"/>
    </xf>
    <xf numFmtId="0" fontId="7" fillId="6" borderId="75" xfId="0" applyFont="1" applyFill="1" applyBorder="1"/>
    <xf numFmtId="0" fontId="14" fillId="6" borderId="75" xfId="0" applyFont="1" applyFill="1" applyBorder="1" applyAlignment="1">
      <alignment horizontal="center" vertical="center"/>
    </xf>
    <xf numFmtId="0" fontId="7" fillId="6" borderId="75" xfId="0" applyFont="1" applyFill="1" applyBorder="1" applyAlignment="1">
      <alignment horizontal="center" vertical="center"/>
    </xf>
    <xf numFmtId="0" fontId="4" fillId="8" borderId="0" xfId="3" applyFill="1" applyBorder="1" applyAlignment="1">
      <alignment vertical="center"/>
    </xf>
    <xf numFmtId="0" fontId="36" fillId="8" borderId="0" xfId="3" applyFont="1" applyFill="1" applyBorder="1" applyAlignment="1">
      <alignment horizontal="left" vertical="center"/>
    </xf>
    <xf numFmtId="0" fontId="41" fillId="8" borderId="0" xfId="3" applyFont="1" applyFill="1" applyBorder="1" applyAlignment="1" applyProtection="1">
      <alignment horizontal="center" vertical="center"/>
      <protection locked="0"/>
    </xf>
    <xf numFmtId="0" fontId="7" fillId="6" borderId="0" xfId="0" applyFont="1" applyFill="1" applyBorder="1" applyAlignment="1">
      <alignment horizontal="center"/>
    </xf>
    <xf numFmtId="0" fontId="6" fillId="6" borderId="0" xfId="0" applyFont="1" applyFill="1" applyBorder="1"/>
    <xf numFmtId="49" fontId="9" fillId="10" borderId="6" xfId="0" applyNumberFormat="1" applyFont="1" applyFill="1" applyBorder="1" applyAlignment="1" applyProtection="1">
      <alignment horizontal="left" vertical="center"/>
      <protection locked="0"/>
    </xf>
    <xf numFmtId="20" fontId="9" fillId="10" borderId="6" xfId="0" applyNumberFormat="1" applyFont="1" applyFill="1" applyBorder="1" applyAlignment="1" applyProtection="1">
      <alignment horizontal="left" vertical="center"/>
      <protection locked="0"/>
    </xf>
    <xf numFmtId="0" fontId="9" fillId="10" borderId="6" xfId="0" applyNumberFormat="1" applyFont="1" applyFill="1" applyBorder="1" applyAlignment="1" applyProtection="1">
      <alignment horizontal="left" vertical="center"/>
      <protection locked="0"/>
    </xf>
    <xf numFmtId="0" fontId="14" fillId="8" borderId="16" xfId="3" applyFont="1" applyFill="1" applyBorder="1" applyAlignment="1" applyProtection="1">
      <alignment vertical="center"/>
      <protection locked="0"/>
    </xf>
    <xf numFmtId="0" fontId="14" fillId="8" borderId="17" xfId="3" applyFont="1" applyFill="1" applyBorder="1" applyAlignment="1" applyProtection="1">
      <alignment horizontal="center" vertical="center"/>
      <protection locked="0"/>
    </xf>
    <xf numFmtId="0" fontId="32" fillId="8" borderId="0" xfId="3" applyFont="1" applyFill="1" applyAlignment="1">
      <alignment vertical="center"/>
    </xf>
    <xf numFmtId="0" fontId="0" fillId="0" borderId="4" xfId="0" applyBorder="1" applyAlignment="1">
      <alignment horizontal="right" vertical="center"/>
    </xf>
    <xf numFmtId="0" fontId="51" fillId="6" borderId="0" xfId="0" applyFont="1" applyFill="1" applyAlignment="1">
      <alignment horizontal="center" vertical="center"/>
    </xf>
    <xf numFmtId="0" fontId="74" fillId="0" borderId="0" xfId="0" applyFont="1"/>
    <xf numFmtId="165" fontId="60" fillId="8" borderId="0" xfId="3" applyNumberFormat="1" applyFont="1" applyFill="1" applyBorder="1" applyAlignment="1" applyProtection="1">
      <alignment horizontal="center" vertical="center"/>
    </xf>
    <xf numFmtId="0" fontId="59" fillId="8" borderId="0" xfId="3" applyFont="1" applyFill="1" applyBorder="1" applyAlignment="1">
      <alignment vertical="center"/>
    </xf>
    <xf numFmtId="167" fontId="60" fillId="8" borderId="0" xfId="3" applyNumberFormat="1" applyFont="1" applyFill="1" applyBorder="1" applyAlignment="1" applyProtection="1">
      <alignment horizontal="center" vertical="center"/>
    </xf>
    <xf numFmtId="167" fontId="60" fillId="6" borderId="0" xfId="3" applyNumberFormat="1" applyFont="1" applyFill="1" applyBorder="1" applyAlignment="1" applyProtection="1">
      <alignment horizontal="left" vertical="center"/>
    </xf>
    <xf numFmtId="0" fontId="60" fillId="6" borderId="0" xfId="3" applyNumberFormat="1" applyFont="1" applyFill="1" applyBorder="1" applyAlignment="1" applyProtection="1">
      <alignment vertical="center"/>
    </xf>
    <xf numFmtId="0" fontId="60" fillId="6" borderId="0" xfId="3" applyFont="1" applyFill="1" applyBorder="1" applyAlignment="1" applyProtection="1">
      <alignment horizontal="left" vertical="center"/>
    </xf>
    <xf numFmtId="0" fontId="60" fillId="6" borderId="0" xfId="3" applyFont="1" applyFill="1" applyBorder="1" applyAlignment="1" applyProtection="1">
      <alignment vertical="center"/>
    </xf>
    <xf numFmtId="0" fontId="4" fillId="6" borderId="0" xfId="3" applyFont="1" applyFill="1" applyAlignment="1">
      <alignment vertical="center"/>
    </xf>
    <xf numFmtId="0" fontId="6" fillId="6" borderId="0" xfId="0" applyFont="1" applyFill="1" applyAlignment="1">
      <alignment horizontal="center" vertical="center"/>
    </xf>
    <xf numFmtId="0" fontId="4" fillId="6" borderId="0" xfId="3" applyFont="1" applyFill="1" applyAlignment="1">
      <alignment horizontal="center" vertical="center"/>
    </xf>
    <xf numFmtId="0" fontId="6" fillId="6" borderId="0" xfId="0" applyFont="1" applyFill="1" applyBorder="1" applyAlignment="1">
      <alignment vertical="center"/>
    </xf>
    <xf numFmtId="166" fontId="4" fillId="6" borderId="0" xfId="3" applyNumberFormat="1" applyFont="1" applyFill="1" applyAlignment="1">
      <alignment vertical="center"/>
    </xf>
    <xf numFmtId="20" fontId="4" fillId="6" borderId="0" xfId="3" applyNumberFormat="1" applyFont="1" applyFill="1" applyAlignment="1">
      <alignment vertical="center"/>
    </xf>
    <xf numFmtId="0" fontId="4" fillId="0" borderId="0" xfId="3" applyFont="1" applyAlignment="1">
      <alignment vertical="center"/>
    </xf>
    <xf numFmtId="0" fontId="6" fillId="6" borderId="0" xfId="0" applyFont="1" applyFill="1" applyBorder="1" applyAlignment="1">
      <alignment horizontal="left" vertical="center"/>
    </xf>
    <xf numFmtId="0" fontId="75" fillId="6" borderId="0" xfId="0" applyFont="1" applyFill="1" applyBorder="1" applyAlignment="1">
      <alignment horizontal="center" vertical="top"/>
    </xf>
    <xf numFmtId="0" fontId="76" fillId="6" borderId="0" xfId="0" applyFont="1" applyFill="1" applyBorder="1" applyAlignment="1">
      <alignment horizontal="center" vertical="center"/>
    </xf>
    <xf numFmtId="0" fontId="6" fillId="6" borderId="0" xfId="0" applyFont="1" applyFill="1" applyBorder="1" applyAlignment="1">
      <alignment horizontal="left"/>
    </xf>
    <xf numFmtId="0" fontId="76" fillId="6" borderId="0" xfId="0" applyFont="1" applyFill="1" applyBorder="1" applyAlignment="1">
      <alignment horizontal="left" vertical="top"/>
    </xf>
    <xf numFmtId="0" fontId="59" fillId="6" borderId="0" xfId="0" applyFont="1" applyFill="1"/>
    <xf numFmtId="0" fontId="57" fillId="6" borderId="0" xfId="0" applyFont="1" applyFill="1"/>
    <xf numFmtId="0" fontId="78" fillId="6" borderId="9" xfId="0" applyFont="1" applyFill="1" applyBorder="1" applyAlignment="1">
      <alignment wrapText="1"/>
    </xf>
    <xf numFmtId="0" fontId="78" fillId="6" borderId="9" xfId="0" applyFont="1" applyFill="1" applyBorder="1" applyAlignment="1">
      <alignment horizontal="center" vertical="center" wrapText="1"/>
    </xf>
    <xf numFmtId="0" fontId="78" fillId="6" borderId="2" xfId="0" applyFont="1" applyFill="1" applyBorder="1" applyAlignment="1">
      <alignment horizontal="center" vertical="center"/>
    </xf>
    <xf numFmtId="0" fontId="78" fillId="6" borderId="9" xfId="0" applyFont="1" applyFill="1" applyBorder="1" applyAlignment="1">
      <alignment horizontal="left" vertical="center"/>
    </xf>
    <xf numFmtId="0" fontId="0" fillId="0" borderId="0" xfId="0" applyBorder="1" applyAlignment="1">
      <alignment horizontal="right" vertical="center"/>
    </xf>
    <xf numFmtId="0" fontId="0" fillId="6" borderId="9" xfId="0" applyFill="1" applyBorder="1" applyAlignment="1">
      <alignment horizontal="right" vertical="center"/>
    </xf>
    <xf numFmtId="0" fontId="5" fillId="6" borderId="2" xfId="0" applyFont="1" applyFill="1" applyBorder="1" applyAlignment="1">
      <alignment horizontal="center" vertical="center"/>
    </xf>
    <xf numFmtId="0" fontId="5" fillId="6" borderId="4" xfId="0" applyFont="1" applyFill="1" applyBorder="1" applyAlignment="1"/>
    <xf numFmtId="0" fontId="78" fillId="6" borderId="0" xfId="0" applyFont="1" applyFill="1" applyBorder="1" applyAlignment="1">
      <alignment horizontal="center" vertical="center" wrapText="1"/>
    </xf>
    <xf numFmtId="0" fontId="78" fillId="6" borderId="0" xfId="0" applyFont="1" applyFill="1" applyBorder="1" applyAlignment="1">
      <alignment horizontal="center" vertical="center"/>
    </xf>
    <xf numFmtId="0" fontId="78" fillId="6" borderId="0" xfId="0" applyFont="1" applyFill="1" applyBorder="1" applyAlignment="1">
      <alignment horizontal="left" vertical="center"/>
    </xf>
    <xf numFmtId="0" fontId="5" fillId="6" borderId="0" xfId="0" applyFont="1" applyFill="1" applyBorder="1" applyAlignment="1">
      <alignment horizontal="center" vertical="center"/>
    </xf>
    <xf numFmtId="0" fontId="5" fillId="6" borderId="0" xfId="0" applyFont="1" applyFill="1" applyBorder="1" applyAlignment="1"/>
    <xf numFmtId="0" fontId="78" fillId="6" borderId="6" xfId="0" applyFont="1" applyFill="1" applyBorder="1" applyAlignment="1">
      <alignment horizontal="center" vertical="center" wrapText="1"/>
    </xf>
    <xf numFmtId="0" fontId="78" fillId="6" borderId="6" xfId="0" applyFont="1" applyFill="1" applyBorder="1" applyAlignment="1">
      <alignment horizontal="center" vertical="center"/>
    </xf>
    <xf numFmtId="0" fontId="57" fillId="6" borderId="6" xfId="0" applyFont="1" applyFill="1" applyBorder="1" applyAlignment="1">
      <alignment horizontal="center" vertical="center"/>
    </xf>
    <xf numFmtId="0" fontId="6" fillId="6" borderId="6" xfId="0" applyFont="1" applyFill="1" applyBorder="1" applyAlignment="1">
      <alignment horizontal="center" vertical="center"/>
    </xf>
    <xf numFmtId="0" fontId="14" fillId="6" borderId="6" xfId="0" applyFont="1" applyFill="1" applyBorder="1" applyAlignment="1">
      <alignment horizontal="center" vertical="center"/>
    </xf>
    <xf numFmtId="0" fontId="75" fillId="0" borderId="0" xfId="0" applyFont="1" applyAlignment="1">
      <alignment horizontal="left" vertical="top" wrapText="1"/>
    </xf>
    <xf numFmtId="0" fontId="6" fillId="0" borderId="0" xfId="0" applyFont="1" applyBorder="1"/>
    <xf numFmtId="0" fontId="75" fillId="6" borderId="0" xfId="0" applyFont="1" applyFill="1" applyAlignment="1">
      <alignment horizontal="left" vertical="top" wrapText="1"/>
    </xf>
    <xf numFmtId="0" fontId="81" fillId="6" borderId="0" xfId="0" applyFont="1" applyFill="1" applyBorder="1" applyAlignment="1">
      <alignment horizontal="left" vertical="center" wrapText="1"/>
    </xf>
    <xf numFmtId="0" fontId="60" fillId="6" borderId="0" xfId="0" applyFont="1" applyFill="1"/>
    <xf numFmtId="0" fontId="6" fillId="6" borderId="82" xfId="0" applyFont="1" applyFill="1" applyBorder="1"/>
    <xf numFmtId="0" fontId="57" fillId="6" borderId="82" xfId="0" applyFont="1" applyFill="1" applyBorder="1"/>
    <xf numFmtId="0" fontId="57" fillId="6" borderId="74" xfId="0" applyFont="1" applyFill="1" applyBorder="1"/>
    <xf numFmtId="0" fontId="6" fillId="6" borderId="74" xfId="0" applyFont="1" applyFill="1" applyBorder="1"/>
    <xf numFmtId="0" fontId="51" fillId="6" borderId="0" xfId="0" applyFont="1" applyFill="1" applyAlignment="1">
      <alignment horizontal="center" vertical="center"/>
    </xf>
    <xf numFmtId="49" fontId="8" fillId="6" borderId="0" xfId="0" applyNumberFormat="1" applyFont="1" applyFill="1" applyAlignment="1">
      <alignment horizontal="right" vertical="center"/>
    </xf>
    <xf numFmtId="0" fontId="8" fillId="6" borderId="0" xfId="0" applyFont="1" applyFill="1" applyAlignment="1">
      <alignment horizontal="right" vertical="center"/>
    </xf>
    <xf numFmtId="0" fontId="36" fillId="8" borderId="0" xfId="3" applyFont="1" applyFill="1" applyAlignment="1" applyProtection="1">
      <alignment horizontal="left"/>
    </xf>
    <xf numFmtId="0" fontId="0" fillId="0" borderId="0" xfId="0" applyAlignment="1">
      <alignment horizontal="center" vertical="top"/>
    </xf>
    <xf numFmtId="0" fontId="6" fillId="0" borderId="78" xfId="0" applyFont="1" applyBorder="1" applyAlignment="1">
      <alignment horizontal="center" vertical="center" wrapText="1"/>
    </xf>
    <xf numFmtId="14" fontId="9" fillId="10" borderId="6" xfId="0" applyNumberFormat="1" applyFont="1" applyFill="1" applyBorder="1" applyAlignment="1" applyProtection="1">
      <alignment horizontal="left" vertical="center"/>
      <protection locked="0"/>
    </xf>
    <xf numFmtId="164" fontId="9" fillId="10" borderId="6" xfId="0" applyNumberFormat="1" applyFont="1" applyFill="1" applyBorder="1" applyAlignment="1" applyProtection="1">
      <alignment horizontal="left" vertical="center"/>
      <protection locked="0"/>
    </xf>
    <xf numFmtId="0" fontId="9" fillId="10" borderId="6" xfId="0" applyFont="1" applyFill="1" applyBorder="1" applyAlignment="1" applyProtection="1">
      <alignment horizontal="left" vertical="center"/>
      <protection locked="0"/>
    </xf>
    <xf numFmtId="0" fontId="9" fillId="10" borderId="6" xfId="0" applyFont="1" applyFill="1" applyBorder="1" applyAlignment="1" applyProtection="1">
      <alignment horizontal="center" vertical="center"/>
      <protection locked="0"/>
    </xf>
    <xf numFmtId="0" fontId="6" fillId="10" borderId="75" xfId="0" applyFont="1" applyFill="1" applyBorder="1" applyAlignment="1" applyProtection="1">
      <alignment horizontal="center" vertical="center"/>
      <protection locked="0"/>
    </xf>
    <xf numFmtId="44" fontId="6" fillId="10" borderId="75" xfId="0" applyNumberFormat="1" applyFont="1" applyFill="1" applyBorder="1" applyAlignment="1" applyProtection="1">
      <alignment horizontal="center" vertical="center"/>
      <protection locked="0"/>
    </xf>
    <xf numFmtId="0" fontId="6" fillId="10" borderId="75" xfId="0" applyNumberFormat="1" applyFont="1" applyFill="1" applyBorder="1" applyAlignment="1" applyProtection="1">
      <alignment horizontal="center" vertical="center"/>
      <protection locked="0"/>
    </xf>
    <xf numFmtId="0" fontId="87" fillId="6" borderId="0" xfId="3" applyFont="1" applyFill="1" applyAlignment="1">
      <alignment vertical="center"/>
    </xf>
    <xf numFmtId="0" fontId="87" fillId="0" borderId="0" xfId="3" applyFont="1" applyAlignment="1">
      <alignment vertical="center"/>
    </xf>
    <xf numFmtId="0" fontId="6" fillId="6" borderId="0" xfId="3" applyFont="1" applyFill="1" applyAlignment="1">
      <alignment vertical="center"/>
    </xf>
    <xf numFmtId="0" fontId="88" fillId="6" borderId="0" xfId="3" applyFont="1" applyFill="1" applyBorder="1" applyAlignment="1" applyProtection="1">
      <alignment horizontal="center" vertical="center"/>
    </xf>
    <xf numFmtId="166" fontId="87" fillId="6" borderId="0" xfId="3" applyNumberFormat="1" applyFont="1" applyFill="1" applyAlignment="1">
      <alignment vertical="center"/>
    </xf>
    <xf numFmtId="20" fontId="87" fillId="6" borderId="0" xfId="3" applyNumberFormat="1" applyFont="1" applyFill="1" applyAlignment="1">
      <alignment vertical="center"/>
    </xf>
    <xf numFmtId="49" fontId="0" fillId="6" borderId="0" xfId="0" applyNumberFormat="1" applyFill="1" applyBorder="1" applyAlignment="1">
      <alignment horizontal="center"/>
    </xf>
    <xf numFmtId="49" fontId="0" fillId="0" borderId="0" xfId="0" applyNumberFormat="1" applyBorder="1" applyAlignment="1">
      <alignment horizontal="center"/>
    </xf>
    <xf numFmtId="0" fontId="0" fillId="6" borderId="0" xfId="0" applyFill="1" applyBorder="1" applyAlignment="1">
      <alignment horizontal="center"/>
    </xf>
    <xf numFmtId="0" fontId="0" fillId="0" borderId="0" xfId="0" applyBorder="1" applyAlignment="1">
      <alignment horizontal="center"/>
    </xf>
    <xf numFmtId="0" fontId="0" fillId="6" borderId="67" xfId="0" applyFill="1" applyBorder="1" applyAlignment="1">
      <alignment horizontal="center"/>
    </xf>
    <xf numFmtId="0" fontId="0" fillId="0" borderId="67" xfId="0" applyBorder="1" applyAlignment="1">
      <alignment horizontal="center"/>
    </xf>
    <xf numFmtId="0" fontId="5" fillId="0" borderId="0" xfId="0" applyFont="1" applyBorder="1" applyAlignment="1">
      <alignment horizontal="right" vertical="center"/>
    </xf>
    <xf numFmtId="0" fontId="9" fillId="6" borderId="0" xfId="0" applyFont="1" applyFill="1" applyBorder="1" applyAlignment="1" applyProtection="1">
      <alignment horizontal="left" vertical="center"/>
      <protection locked="0"/>
    </xf>
    <xf numFmtId="0" fontId="0" fillId="0" borderId="67" xfId="0" applyBorder="1"/>
    <xf numFmtId="0" fontId="6" fillId="10" borderId="75" xfId="0" applyFont="1" applyFill="1" applyBorder="1" applyAlignment="1" applyProtection="1">
      <alignment vertical="center"/>
      <protection locked="0"/>
    </xf>
    <xf numFmtId="0" fontId="4" fillId="8" borderId="0" xfId="3" applyFill="1" applyAlignment="1" applyProtection="1">
      <alignment vertical="center"/>
      <protection locked="0"/>
    </xf>
    <xf numFmtId="0" fontId="6" fillId="3" borderId="71" xfId="0" applyNumberFormat="1" applyFont="1" applyFill="1" applyBorder="1" applyAlignment="1" applyProtection="1">
      <alignment horizontal="left" vertical="center"/>
      <protection locked="0" hidden="1"/>
    </xf>
    <xf numFmtId="0" fontId="6" fillId="3" borderId="71" xfId="0" applyFont="1" applyFill="1" applyBorder="1" applyAlignment="1" applyProtection="1">
      <alignment horizontal="left" vertical="center"/>
      <protection locked="0" hidden="1"/>
    </xf>
    <xf numFmtId="49" fontId="6" fillId="3" borderId="71" xfId="0" applyNumberFormat="1" applyFont="1" applyFill="1" applyBorder="1" applyAlignment="1" applyProtection="1">
      <alignment horizontal="center" vertical="center"/>
      <protection locked="0"/>
    </xf>
    <xf numFmtId="0" fontId="6" fillId="3" borderId="71" xfId="0" applyFont="1" applyFill="1" applyBorder="1" applyAlignment="1" applyProtection="1">
      <alignment horizontal="center" vertical="center"/>
      <protection locked="0"/>
    </xf>
    <xf numFmtId="49" fontId="6" fillId="3" borderId="71" xfId="0" applyNumberFormat="1" applyFont="1" applyFill="1" applyBorder="1" applyAlignment="1" applyProtection="1">
      <alignment horizontal="center" vertical="center"/>
      <protection locked="0" hidden="1"/>
    </xf>
    <xf numFmtId="0" fontId="6" fillId="3" borderId="71" xfId="0" applyFont="1" applyFill="1" applyBorder="1" applyAlignment="1" applyProtection="1">
      <alignment horizontal="center" vertical="center"/>
      <protection locked="0" hidden="1"/>
    </xf>
    <xf numFmtId="0" fontId="6" fillId="3" borderId="67" xfId="0" applyFont="1" applyFill="1" applyBorder="1" applyAlignment="1" applyProtection="1">
      <alignment horizontal="left" vertical="center"/>
      <protection locked="0" hidden="1"/>
    </xf>
    <xf numFmtId="0" fontId="7" fillId="2" borderId="67" xfId="0" applyFont="1" applyFill="1" applyBorder="1" applyAlignment="1" applyProtection="1">
      <alignment horizontal="left" vertical="center"/>
      <protection hidden="1"/>
    </xf>
    <xf numFmtId="0" fontId="36" fillId="8" borderId="1" xfId="3" applyFont="1" applyFill="1" applyBorder="1" applyAlignment="1" applyProtection="1">
      <alignment horizontal="center"/>
    </xf>
    <xf numFmtId="0" fontId="0" fillId="0" borderId="1" xfId="0" applyBorder="1" applyAlignment="1">
      <alignment horizontal="center"/>
    </xf>
    <xf numFmtId="0" fontId="51" fillId="6" borderId="0" xfId="0" applyFont="1" applyFill="1" applyAlignment="1">
      <alignment horizontal="left" vertical="center"/>
    </xf>
    <xf numFmtId="0" fontId="1" fillId="0" borderId="0" xfId="0" applyFont="1"/>
    <xf numFmtId="0" fontId="2" fillId="0" borderId="0" xfId="0" applyFont="1" applyAlignment="1">
      <alignment horizontal="center" vertical="center"/>
    </xf>
    <xf numFmtId="0" fontId="1" fillId="0" borderId="0" xfId="0" applyFont="1" applyAlignment="1">
      <alignment horizontal="center" vertical="center"/>
    </xf>
    <xf numFmtId="0" fontId="95" fillId="8" borderId="4" xfId="3" applyFont="1" applyFill="1" applyBorder="1" applyAlignment="1">
      <alignment horizontal="center" vertical="center" textRotation="90" wrapText="1"/>
    </xf>
    <xf numFmtId="165" fontId="14" fillId="8" borderId="0" xfId="3" applyNumberFormat="1" applyFont="1" applyFill="1" applyBorder="1" applyAlignment="1" applyProtection="1">
      <alignment horizontal="center" vertical="center"/>
      <protection hidden="1"/>
    </xf>
    <xf numFmtId="0" fontId="87" fillId="0" borderId="0" xfId="3" applyFont="1" applyAlignment="1" applyProtection="1">
      <alignment vertical="center"/>
      <protection hidden="1"/>
    </xf>
    <xf numFmtId="0" fontId="6" fillId="0" borderId="0" xfId="0" applyFont="1" applyBorder="1" applyAlignment="1" applyProtection="1">
      <alignment vertical="center"/>
      <protection hidden="1"/>
    </xf>
    <xf numFmtId="0" fontId="87" fillId="6" borderId="0" xfId="3" applyFont="1" applyFill="1" applyAlignment="1" applyProtection="1">
      <alignment vertical="center"/>
      <protection hidden="1"/>
    </xf>
    <xf numFmtId="0" fontId="6" fillId="6" borderId="0" xfId="0" applyFont="1" applyFill="1" applyBorder="1" applyAlignment="1" applyProtection="1">
      <alignment vertical="center"/>
      <protection hidden="1"/>
    </xf>
    <xf numFmtId="1" fontId="77" fillId="0" borderId="83" xfId="0" applyNumberFormat="1" applyFont="1" applyBorder="1" applyAlignment="1" applyProtection="1">
      <alignment horizontal="center" vertical="center" shrinkToFit="1"/>
      <protection hidden="1"/>
    </xf>
    <xf numFmtId="1" fontId="77" fillId="0" borderId="84" xfId="0" applyNumberFormat="1" applyFont="1" applyBorder="1" applyAlignment="1" applyProtection="1">
      <alignment horizontal="center" vertical="center" shrinkToFit="1"/>
      <protection hidden="1"/>
    </xf>
    <xf numFmtId="0" fontId="6" fillId="6" borderId="0" xfId="0" applyFont="1" applyFill="1" applyAlignment="1" applyProtection="1">
      <alignment horizontal="center"/>
      <protection hidden="1"/>
    </xf>
    <xf numFmtId="44" fontId="6" fillId="10" borderId="75" xfId="0" applyNumberFormat="1" applyFont="1" applyFill="1" applyBorder="1" applyAlignment="1" applyProtection="1">
      <alignment horizontal="center" vertical="center"/>
    </xf>
    <xf numFmtId="44" fontId="92" fillId="8" borderId="0" xfId="1" applyFont="1" applyFill="1" applyBorder="1" applyAlignment="1" applyProtection="1">
      <alignment horizontal="right" vertical="center"/>
      <protection hidden="1"/>
    </xf>
    <xf numFmtId="0" fontId="36" fillId="8" borderId="1" xfId="3" applyFont="1" applyFill="1" applyBorder="1" applyProtection="1">
      <protection hidden="1"/>
    </xf>
    <xf numFmtId="0" fontId="32" fillId="8" borderId="0" xfId="3" applyFont="1" applyFill="1" applyProtection="1">
      <protection hidden="1"/>
    </xf>
    <xf numFmtId="44" fontId="47" fillId="8" borderId="0" xfId="1" applyFont="1" applyFill="1" applyBorder="1" applyAlignment="1" applyProtection="1">
      <alignment horizontal="right" vertical="center"/>
      <protection hidden="1"/>
    </xf>
    <xf numFmtId="0" fontId="36" fillId="8" borderId="0" xfId="3" applyFont="1" applyFill="1" applyAlignment="1" applyProtection="1">
      <alignment horizontal="left"/>
      <protection hidden="1"/>
    </xf>
    <xf numFmtId="0" fontId="36" fillId="8" borderId="2" xfId="3" applyFont="1" applyFill="1" applyBorder="1" applyAlignment="1" applyProtection="1">
      <alignment horizontal="center"/>
      <protection hidden="1"/>
    </xf>
    <xf numFmtId="0" fontId="0" fillId="0" borderId="2" xfId="0" applyBorder="1" applyAlignment="1" applyProtection="1">
      <alignment horizontal="center"/>
      <protection hidden="1"/>
    </xf>
    <xf numFmtId="0" fontId="36" fillId="8" borderId="0" xfId="3" applyFont="1" applyFill="1" applyAlignment="1" applyProtection="1">
      <alignment horizontal="center"/>
      <protection hidden="1"/>
    </xf>
    <xf numFmtId="0" fontId="4" fillId="8" borderId="0" xfId="3" applyFill="1" applyProtection="1">
      <protection hidden="1"/>
    </xf>
    <xf numFmtId="0" fontId="92" fillId="8" borderId="2" xfId="3" applyFont="1" applyFill="1" applyBorder="1" applyAlignment="1" applyProtection="1">
      <alignment horizontal="left" vertical="center"/>
      <protection hidden="1"/>
    </xf>
    <xf numFmtId="0" fontId="62" fillId="12" borderId="0" xfId="0" applyFont="1" applyFill="1" applyBorder="1" applyAlignment="1" applyProtection="1">
      <alignment horizontal="left" vertical="center"/>
      <protection hidden="1"/>
    </xf>
    <xf numFmtId="0" fontId="46" fillId="6" borderId="0" xfId="3" applyFont="1" applyFill="1" applyBorder="1" applyAlignment="1" applyProtection="1">
      <alignment horizontal="left" vertical="center"/>
      <protection hidden="1"/>
    </xf>
    <xf numFmtId="0" fontId="46" fillId="6" borderId="0" xfId="3" applyFont="1"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44" fontId="47" fillId="6" borderId="0" xfId="3" applyNumberFormat="1" applyFont="1" applyFill="1" applyBorder="1" applyAlignment="1" applyProtection="1">
      <alignment vertical="center"/>
      <protection hidden="1"/>
    </xf>
    <xf numFmtId="44" fontId="0" fillId="6" borderId="0" xfId="0" applyNumberFormat="1" applyFill="1" applyBorder="1" applyAlignment="1" applyProtection="1">
      <alignment vertical="center"/>
      <protection hidden="1"/>
    </xf>
    <xf numFmtId="44" fontId="47" fillId="6" borderId="0" xfId="1" applyFont="1" applyFill="1" applyBorder="1" applyAlignment="1" applyProtection="1">
      <alignment horizontal="right" vertical="center"/>
      <protection hidden="1"/>
    </xf>
    <xf numFmtId="0" fontId="0" fillId="6" borderId="0" xfId="0" applyFill="1" applyBorder="1" applyAlignment="1" applyProtection="1">
      <alignment horizontal="right" vertical="center"/>
      <protection hidden="1"/>
    </xf>
    <xf numFmtId="0" fontId="7" fillId="2" borderId="0" xfId="0" applyFont="1" applyFill="1" applyBorder="1" applyAlignment="1" applyProtection="1">
      <alignment horizontal="left" vertical="center"/>
      <protection locked="0" hidden="1"/>
    </xf>
    <xf numFmtId="49" fontId="7" fillId="2" borderId="0"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57" fillId="8" borderId="6" xfId="3" applyNumberFormat="1" applyFont="1" applyFill="1" applyBorder="1" applyAlignment="1" applyProtection="1">
      <alignment horizontal="center" vertical="center"/>
      <protection hidden="1"/>
    </xf>
    <xf numFmtId="0" fontId="57" fillId="8" borderId="4" xfId="3" applyFont="1" applyFill="1" applyBorder="1" applyAlignment="1" applyProtection="1">
      <alignment horizontal="center" vertical="center"/>
      <protection hidden="1"/>
    </xf>
    <xf numFmtId="0" fontId="58" fillId="8" borderId="4" xfId="3" applyFont="1" applyFill="1" applyBorder="1" applyAlignment="1" applyProtection="1">
      <alignment horizontal="center" vertical="center"/>
      <protection locked="0" hidden="1"/>
    </xf>
    <xf numFmtId="0" fontId="57" fillId="9" borderId="6" xfId="3" applyNumberFormat="1" applyFont="1" applyFill="1" applyBorder="1" applyAlignment="1" applyProtection="1">
      <alignment horizontal="center" vertical="center"/>
      <protection hidden="1"/>
    </xf>
    <xf numFmtId="0" fontId="57" fillId="9" borderId="4" xfId="3" applyFont="1" applyFill="1" applyBorder="1" applyAlignment="1" applyProtection="1">
      <alignment horizontal="center" vertical="center"/>
      <protection hidden="1"/>
    </xf>
    <xf numFmtId="0" fontId="58" fillId="9" borderId="4" xfId="3" applyFont="1" applyFill="1" applyBorder="1" applyAlignment="1" applyProtection="1">
      <alignment horizontal="center" vertical="center"/>
      <protection locked="0" hidden="1"/>
    </xf>
    <xf numFmtId="0" fontId="59" fillId="8" borderId="67" xfId="3" applyFont="1" applyFill="1" applyBorder="1" applyAlignment="1" applyProtection="1">
      <alignment vertical="center"/>
      <protection hidden="1"/>
    </xf>
    <xf numFmtId="167" fontId="60" fillId="8" borderId="0" xfId="3" applyNumberFormat="1" applyFont="1" applyFill="1" applyBorder="1" applyAlignment="1" applyProtection="1">
      <alignment horizontal="left" vertical="center"/>
      <protection hidden="1"/>
    </xf>
    <xf numFmtId="0" fontId="55" fillId="0" borderId="0" xfId="0" applyFont="1" applyBorder="1" applyAlignment="1" applyProtection="1">
      <alignment vertical="center"/>
      <protection hidden="1"/>
    </xf>
    <xf numFmtId="0" fontId="59" fillId="6" borderId="0" xfId="3" applyFont="1" applyFill="1" applyAlignment="1" applyProtection="1">
      <alignment vertical="center"/>
      <protection hidden="1"/>
    </xf>
    <xf numFmtId="0" fontId="60" fillId="8" borderId="0" xfId="3" applyFont="1" applyFill="1" applyBorder="1" applyAlignment="1" applyProtection="1">
      <alignment horizontal="left" vertical="center"/>
      <protection hidden="1"/>
    </xf>
    <xf numFmtId="0" fontId="61" fillId="8" borderId="11" xfId="3" applyFont="1" applyFill="1" applyBorder="1" applyAlignment="1" applyProtection="1">
      <alignment horizontal="left" vertical="top"/>
      <protection hidden="1"/>
    </xf>
    <xf numFmtId="0" fontId="71" fillId="6" borderId="0" xfId="0" applyFont="1" applyFill="1" applyAlignment="1">
      <alignment horizontal="center"/>
    </xf>
    <xf numFmtId="0" fontId="72" fillId="0" borderId="0" xfId="0" applyFont="1" applyAlignment="1">
      <alignment horizontal="center"/>
    </xf>
    <xf numFmtId="0" fontId="0" fillId="0" borderId="0" xfId="0" applyAlignment="1">
      <alignment horizontal="center"/>
    </xf>
    <xf numFmtId="0" fontId="73" fillId="6" borderId="0" xfId="0" applyNumberFormat="1" applyFont="1" applyFill="1" applyAlignment="1" applyProtection="1">
      <alignment horizontal="center" vertical="center" wrapText="1"/>
      <protection hidden="1"/>
    </xf>
    <xf numFmtId="0" fontId="68" fillId="0" borderId="0" xfId="0" applyNumberFormat="1" applyFont="1" applyAlignment="1" applyProtection="1">
      <alignment horizontal="center" vertical="center" wrapText="1"/>
      <protection hidden="1"/>
    </xf>
    <xf numFmtId="0" fontId="69" fillId="6" borderId="77" xfId="0" applyFont="1" applyFill="1" applyBorder="1" applyAlignment="1">
      <alignment horizontal="center"/>
    </xf>
    <xf numFmtId="0" fontId="70" fillId="0" borderId="77" xfId="0" applyFont="1" applyBorder="1" applyAlignment="1">
      <alignment horizontal="center"/>
    </xf>
    <xf numFmtId="0" fontId="63" fillId="6" borderId="0" xfId="0" applyFont="1" applyFill="1" applyAlignment="1">
      <alignment horizontal="center" vertical="center"/>
    </xf>
    <xf numFmtId="0" fontId="64" fillId="6" borderId="0" xfId="0" applyFont="1" applyFill="1" applyAlignment="1">
      <alignment horizontal="center" vertical="center"/>
    </xf>
    <xf numFmtId="49" fontId="8" fillId="6" borderId="0" xfId="0" applyNumberFormat="1" applyFont="1" applyFill="1" applyAlignment="1">
      <alignment horizontal="right" vertical="center"/>
    </xf>
    <xf numFmtId="0" fontId="8" fillId="6" borderId="0" xfId="0" applyFont="1" applyFill="1" applyAlignment="1">
      <alignment horizontal="center" vertical="center"/>
    </xf>
    <xf numFmtId="0" fontId="49" fillId="6" borderId="0" xfId="0" applyFont="1" applyFill="1" applyAlignment="1">
      <alignment horizontal="center" vertical="center"/>
    </xf>
    <xf numFmtId="49" fontId="8" fillId="6" borderId="0" xfId="0" applyNumberFormat="1" applyFont="1" applyFill="1" applyAlignment="1">
      <alignment horizontal="right" vertical="center" wrapText="1"/>
    </xf>
    <xf numFmtId="0" fontId="0" fillId="0" borderId="67" xfId="0" applyBorder="1" applyAlignment="1">
      <alignment horizontal="right" vertical="center"/>
    </xf>
    <xf numFmtId="0" fontId="51" fillId="6" borderId="68" xfId="0" applyFont="1" applyFill="1" applyBorder="1" applyAlignment="1" applyProtection="1">
      <alignment horizontal="center" vertical="center" wrapText="1"/>
      <protection hidden="1"/>
    </xf>
    <xf numFmtId="0" fontId="0" fillId="0" borderId="68" xfId="0" applyBorder="1" applyAlignment="1" applyProtection="1">
      <alignment horizontal="center" vertical="center" wrapText="1"/>
      <protection hidden="1"/>
    </xf>
    <xf numFmtId="0" fontId="9" fillId="6" borderId="67" xfId="0" applyFont="1" applyFill="1" applyBorder="1" applyAlignment="1">
      <alignment horizontal="right" vertical="center" wrapText="1"/>
    </xf>
    <xf numFmtId="0" fontId="0" fillId="0" borderId="0" xfId="0" applyAlignment="1">
      <alignment horizontal="right" vertical="center" wrapText="1"/>
    </xf>
    <xf numFmtId="0" fontId="0" fillId="0" borderId="67" xfId="0" applyBorder="1" applyAlignment="1">
      <alignment horizontal="right" vertical="center" wrapText="1"/>
    </xf>
    <xf numFmtId="0" fontId="50" fillId="6" borderId="76" xfId="0" applyFont="1" applyFill="1" applyBorder="1" applyAlignment="1" applyProtection="1">
      <alignment horizontal="center" vertical="center" wrapText="1"/>
      <protection hidden="1"/>
    </xf>
    <xf numFmtId="0" fontId="0" fillId="0" borderId="71" xfId="0" applyBorder="1" applyAlignment="1" applyProtection="1">
      <alignment horizontal="center" vertical="center" wrapText="1"/>
      <protection hidden="1"/>
    </xf>
    <xf numFmtId="0" fontId="0" fillId="0" borderId="14" xfId="0" applyBorder="1" applyAlignment="1" applyProtection="1">
      <alignment horizontal="center" vertical="center" wrapText="1"/>
      <protection hidden="1"/>
    </xf>
    <xf numFmtId="0" fontId="9" fillId="6" borderId="0" xfId="0" applyFont="1" applyFill="1" applyAlignment="1">
      <alignment horizontal="right" vertical="center"/>
    </xf>
    <xf numFmtId="0" fontId="52" fillId="0" borderId="68" xfId="0" applyFont="1" applyBorder="1" applyAlignment="1" applyProtection="1">
      <alignment horizontal="center" vertical="center" wrapText="1"/>
      <protection hidden="1"/>
    </xf>
    <xf numFmtId="0" fontId="0" fillId="0" borderId="68" xfId="0" applyBorder="1" applyAlignment="1" applyProtection="1">
      <alignment horizontal="center" wrapText="1"/>
      <protection hidden="1"/>
    </xf>
    <xf numFmtId="0" fontId="52" fillId="6" borderId="68" xfId="0" applyFont="1" applyFill="1" applyBorder="1" applyAlignment="1" applyProtection="1">
      <alignment horizontal="center" vertical="center" wrapText="1"/>
      <protection hidden="1"/>
    </xf>
    <xf numFmtId="0" fontId="52" fillId="6" borderId="11" xfId="0" applyFont="1" applyFill="1" applyBorder="1" applyAlignment="1" applyProtection="1">
      <alignment horizontal="center" vertical="center" wrapText="1"/>
      <protection hidden="1"/>
    </xf>
    <xf numFmtId="49" fontId="7" fillId="6" borderId="0" xfId="0" applyNumberFormat="1" applyFont="1" applyFill="1" applyAlignment="1">
      <alignment horizontal="right" vertical="center"/>
    </xf>
    <xf numFmtId="0" fontId="0" fillId="6" borderId="0" xfId="0" applyFill="1" applyAlignment="1">
      <alignment horizontal="right" vertical="center"/>
    </xf>
    <xf numFmtId="0" fontId="51" fillId="6" borderId="0" xfId="0" applyFont="1" applyFill="1" applyAlignment="1">
      <alignment horizontal="center" vertical="center"/>
    </xf>
    <xf numFmtId="0" fontId="0" fillId="6" borderId="0" xfId="0" applyFill="1" applyAlignment="1">
      <alignment horizontal="center" vertical="center"/>
    </xf>
    <xf numFmtId="0" fontId="8" fillId="6" borderId="0" xfId="0" applyFont="1" applyFill="1" applyAlignment="1">
      <alignment horizontal="right" vertical="center"/>
    </xf>
    <xf numFmtId="0" fontId="5" fillId="0" borderId="67" xfId="0" applyFont="1" applyBorder="1" applyAlignment="1">
      <alignment horizontal="right" vertical="center"/>
    </xf>
    <xf numFmtId="0" fontId="9" fillId="0" borderId="0" xfId="0" applyFont="1" applyAlignment="1">
      <alignment horizontal="right" vertical="center"/>
    </xf>
    <xf numFmtId="0" fontId="58" fillId="8" borderId="9" xfId="3" applyFont="1" applyFill="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44" fillId="8" borderId="9" xfId="3" applyFont="1" applyFill="1" applyBorder="1" applyAlignment="1" applyProtection="1">
      <alignment horizontal="left" vertical="center"/>
      <protection locked="0"/>
    </xf>
    <xf numFmtId="0" fontId="44" fillId="8" borderId="2" xfId="3" applyFont="1" applyFill="1" applyBorder="1" applyAlignment="1" applyProtection="1">
      <alignment horizontal="left" vertical="center"/>
      <protection locked="0"/>
    </xf>
    <xf numFmtId="0" fontId="44" fillId="8" borderId="70" xfId="3" applyFont="1" applyFill="1" applyBorder="1" applyAlignment="1" applyProtection="1">
      <alignment horizontal="left" vertical="center"/>
      <protection locked="0"/>
    </xf>
    <xf numFmtId="49" fontId="44" fillId="8" borderId="9" xfId="3" applyNumberFormat="1" applyFont="1" applyFill="1" applyBorder="1" applyAlignment="1" applyProtection="1">
      <alignment horizontal="center" vertical="center"/>
      <protection locked="0"/>
    </xf>
    <xf numFmtId="49" fontId="44" fillId="8" borderId="13" xfId="3" applyNumberFormat="1" applyFont="1" applyFill="1" applyBorder="1" applyAlignment="1" applyProtection="1">
      <alignment horizontal="center" vertical="center"/>
      <protection locked="0"/>
    </xf>
    <xf numFmtId="0" fontId="54" fillId="8" borderId="9" xfId="3" applyFont="1" applyFill="1" applyBorder="1" applyAlignment="1" applyProtection="1">
      <alignment horizontal="center" vertical="center"/>
      <protection locked="0"/>
    </xf>
    <xf numFmtId="0" fontId="53" fillId="0" borderId="4" xfId="0" applyFont="1" applyBorder="1" applyAlignment="1" applyProtection="1">
      <alignment horizontal="center" vertical="center"/>
      <protection locked="0"/>
    </xf>
    <xf numFmtId="0" fontId="78" fillId="8" borderId="85" xfId="3" applyFont="1" applyFill="1" applyBorder="1" applyAlignment="1">
      <alignment horizontal="left" vertical="center"/>
    </xf>
    <xf numFmtId="0" fontId="80" fillId="0" borderId="85" xfId="0" applyFont="1" applyBorder="1" applyAlignment="1">
      <alignment horizontal="left" vertical="center"/>
    </xf>
    <xf numFmtId="0" fontId="80" fillId="0" borderId="1" xfId="0" applyFont="1" applyBorder="1" applyAlignment="1">
      <alignment horizontal="left" vertical="center"/>
    </xf>
    <xf numFmtId="0" fontId="59" fillId="8" borderId="87" xfId="3" applyFont="1" applyFill="1" applyBorder="1" applyAlignment="1">
      <alignment vertical="center"/>
    </xf>
    <xf numFmtId="0" fontId="0" fillId="0" borderId="88" xfId="0" applyBorder="1" applyAlignment="1">
      <alignment vertical="center"/>
    </xf>
    <xf numFmtId="0" fontId="14" fillId="8" borderId="85" xfId="3" applyFont="1" applyFill="1" applyBorder="1" applyAlignment="1" applyProtection="1">
      <alignment vertical="center"/>
      <protection locked="0"/>
    </xf>
    <xf numFmtId="0" fontId="0" fillId="0" borderId="1" xfId="0" applyBorder="1" applyAlignment="1">
      <alignment vertical="center"/>
    </xf>
    <xf numFmtId="0" fontId="8" fillId="8" borderId="85" xfId="3" applyFont="1" applyFill="1" applyBorder="1" applyAlignment="1" applyProtection="1">
      <alignment horizontal="center" vertical="center"/>
      <protection locked="0"/>
    </xf>
    <xf numFmtId="0" fontId="0" fillId="0" borderId="1" xfId="0" applyBorder="1" applyAlignment="1">
      <alignment horizontal="center" vertical="center"/>
    </xf>
    <xf numFmtId="0" fontId="14" fillId="8" borderId="86" xfId="3" applyFont="1" applyFill="1" applyBorder="1" applyAlignment="1" applyProtection="1">
      <alignment horizontal="center" vertical="center"/>
      <protection locked="0"/>
    </xf>
    <xf numFmtId="0" fontId="0" fillId="0" borderId="8" xfId="0" applyBorder="1" applyAlignment="1">
      <alignment horizontal="center" vertical="center"/>
    </xf>
    <xf numFmtId="0" fontId="59" fillId="8" borderId="89" xfId="3" applyFont="1" applyFill="1" applyBorder="1" applyAlignment="1">
      <alignment vertical="center"/>
    </xf>
    <xf numFmtId="0" fontId="78" fillId="8" borderId="5" xfId="3" applyFont="1" applyFill="1" applyBorder="1" applyAlignment="1">
      <alignment horizontal="left" vertical="center"/>
    </xf>
    <xf numFmtId="0" fontId="80" fillId="0" borderId="5" xfId="0" applyFont="1" applyBorder="1" applyAlignment="1">
      <alignment horizontal="left" vertical="center"/>
    </xf>
    <xf numFmtId="0" fontId="6" fillId="8" borderId="5" xfId="3" applyFont="1" applyFill="1" applyBorder="1" applyAlignment="1" applyProtection="1">
      <alignment vertical="center"/>
      <protection locked="0"/>
    </xf>
    <xf numFmtId="0" fontId="8" fillId="8" borderId="5" xfId="3" applyFont="1" applyFill="1" applyBorder="1" applyAlignment="1" applyProtection="1">
      <alignment horizontal="center" vertical="center"/>
      <protection locked="0"/>
    </xf>
    <xf numFmtId="0" fontId="6" fillId="8" borderId="90" xfId="3" applyFont="1" applyFill="1" applyBorder="1" applyAlignment="1" applyProtection="1">
      <alignment horizontal="center" vertical="center"/>
      <protection locked="0"/>
    </xf>
    <xf numFmtId="0" fontId="36" fillId="8" borderId="1" xfId="3" applyFont="1" applyFill="1" applyBorder="1" applyAlignment="1">
      <alignment horizontal="center" vertical="center"/>
    </xf>
    <xf numFmtId="0" fontId="0" fillId="0" borderId="9" xfId="0"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4" xfId="0" applyBorder="1" applyAlignment="1" applyProtection="1">
      <alignment vertical="center"/>
      <protection locked="0"/>
    </xf>
    <xf numFmtId="0" fontId="67" fillId="8" borderId="0" xfId="3" applyFont="1" applyFill="1" applyAlignment="1">
      <alignment horizontal="center" vertical="center"/>
    </xf>
    <xf numFmtId="0" fontId="68" fillId="0" borderId="0" xfId="0" applyFont="1" applyAlignment="1">
      <alignment horizontal="center" vertical="center"/>
    </xf>
    <xf numFmtId="0" fontId="40" fillId="8" borderId="0" xfId="3" applyFont="1" applyFill="1" applyAlignment="1">
      <alignment horizontal="center" vertical="center"/>
    </xf>
    <xf numFmtId="0" fontId="5" fillId="0" borderId="0" xfId="0" applyFont="1" applyAlignment="1">
      <alignment horizontal="center" vertical="center"/>
    </xf>
    <xf numFmtId="0" fontId="4" fillId="8" borderId="9" xfId="3"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32" fillId="8" borderId="9" xfId="3" applyFont="1" applyFill="1" applyBorder="1" applyAlignment="1">
      <alignment horizontal="center" vertical="center" wrapText="1"/>
    </xf>
    <xf numFmtId="0" fontId="32" fillId="8" borderId="2" xfId="3" applyFont="1" applyFill="1" applyBorder="1" applyAlignment="1">
      <alignment horizontal="center" vertical="center" wrapText="1"/>
    </xf>
    <xf numFmtId="0" fontId="32" fillId="8" borderId="70" xfId="3" applyFont="1" applyFill="1" applyBorder="1" applyAlignment="1">
      <alignment horizontal="center" vertical="center" wrapText="1"/>
    </xf>
    <xf numFmtId="0" fontId="36" fillId="8" borderId="9" xfId="3" applyFont="1" applyFill="1" applyBorder="1" applyAlignment="1">
      <alignment horizontal="center" vertical="center" wrapText="1"/>
    </xf>
    <xf numFmtId="0" fontId="0" fillId="0" borderId="4" xfId="0" applyBorder="1" applyAlignment="1">
      <alignment horizontal="center" vertical="center" wrapText="1"/>
    </xf>
    <xf numFmtId="0" fontId="36" fillId="8" borderId="0" xfId="3" applyFont="1" applyFill="1" applyBorder="1" applyAlignment="1">
      <alignment horizontal="center" vertical="center"/>
    </xf>
    <xf numFmtId="0" fontId="0" fillId="0" borderId="0" xfId="0" applyAlignment="1">
      <alignment vertical="center"/>
    </xf>
    <xf numFmtId="0" fontId="4" fillId="8" borderId="9" xfId="3" applyFill="1" applyBorder="1" applyAlignment="1" applyProtection="1">
      <alignment horizontal="center" vertical="center"/>
      <protection hidden="1"/>
    </xf>
    <xf numFmtId="0" fontId="0" fillId="0" borderId="2" xfId="0" applyBorder="1" applyAlignment="1" applyProtection="1">
      <alignment vertical="center"/>
      <protection hidden="1"/>
    </xf>
    <xf numFmtId="0" fontId="0" fillId="0" borderId="4" xfId="0" applyBorder="1" applyAlignment="1" applyProtection="1">
      <alignment vertical="center"/>
      <protection hidden="1"/>
    </xf>
    <xf numFmtId="0" fontId="8" fillId="8" borderId="68" xfId="3" applyFont="1" applyFill="1" applyBorder="1" applyAlignment="1" applyProtection="1">
      <alignment horizontal="center" vertical="center"/>
      <protection hidden="1"/>
    </xf>
    <xf numFmtId="0" fontId="8" fillId="8" borderId="0" xfId="3" applyFont="1" applyFill="1" applyAlignment="1" applyProtection="1">
      <alignment horizontal="center" vertical="center"/>
      <protection hidden="1"/>
    </xf>
    <xf numFmtId="0" fontId="8" fillId="8" borderId="11" xfId="3" applyFont="1" applyFill="1" applyBorder="1" applyAlignment="1" applyProtection="1">
      <alignment horizontal="center" vertical="center"/>
      <protection hidden="1"/>
    </xf>
    <xf numFmtId="0" fontId="8" fillId="8" borderId="1" xfId="3" applyFont="1" applyFill="1" applyBorder="1" applyAlignment="1" applyProtection="1">
      <alignment horizontal="center" vertical="center"/>
      <protection hidden="1"/>
    </xf>
    <xf numFmtId="0" fontId="54" fillId="8" borderId="3" xfId="3" applyFont="1" applyFill="1" applyBorder="1" applyAlignment="1">
      <alignment horizontal="left" vertical="center"/>
    </xf>
    <xf numFmtId="0" fontId="42" fillId="8" borderId="0" xfId="3" applyFont="1" applyFill="1" applyBorder="1" applyAlignment="1" applyProtection="1">
      <alignment horizontal="center" vertical="center"/>
      <protection locked="0"/>
    </xf>
    <xf numFmtId="165" fontId="60" fillId="8" borderId="11" xfId="3" applyNumberFormat="1" applyFont="1" applyFill="1" applyBorder="1" applyAlignment="1" applyProtection="1">
      <alignment horizontal="center" vertical="center"/>
      <protection hidden="1"/>
    </xf>
    <xf numFmtId="165" fontId="60" fillId="8" borderId="1" xfId="3" applyNumberFormat="1" applyFont="1" applyFill="1" applyBorder="1" applyAlignment="1" applyProtection="1">
      <alignment horizontal="center" vertical="center"/>
      <protection hidden="1"/>
    </xf>
    <xf numFmtId="167" fontId="60" fillId="8" borderId="11" xfId="3" applyNumberFormat="1" applyFont="1" applyFill="1" applyBorder="1" applyAlignment="1" applyProtection="1">
      <alignment horizontal="center" vertical="center"/>
      <protection hidden="1"/>
    </xf>
    <xf numFmtId="167" fontId="60" fillId="8" borderId="1" xfId="3" applyNumberFormat="1" applyFont="1" applyFill="1" applyBorder="1" applyAlignment="1" applyProtection="1">
      <alignment horizontal="center" vertical="center"/>
      <protection hidden="1"/>
    </xf>
    <xf numFmtId="0" fontId="32" fillId="6" borderId="0" xfId="3" applyFont="1" applyFill="1" applyBorder="1" applyAlignment="1">
      <alignment horizontal="left" vertical="center"/>
    </xf>
    <xf numFmtId="0" fontId="0" fillId="0" borderId="0" xfId="0" applyBorder="1" applyAlignment="1">
      <alignment vertical="center"/>
    </xf>
    <xf numFmtId="0" fontId="60" fillId="8" borderId="11" xfId="3" applyNumberFormat="1" applyFont="1" applyFill="1" applyBorder="1" applyAlignment="1" applyProtection="1">
      <alignment vertical="center"/>
      <protection hidden="1"/>
    </xf>
    <xf numFmtId="0" fontId="55" fillId="0" borderId="1" xfId="0" applyFont="1" applyBorder="1" applyAlignment="1" applyProtection="1">
      <alignment vertical="center"/>
      <protection hidden="1"/>
    </xf>
    <xf numFmtId="0" fontId="60" fillId="8" borderId="11" xfId="3" applyFont="1" applyFill="1" applyBorder="1" applyAlignment="1" applyProtection="1">
      <alignment vertical="center"/>
      <protection hidden="1"/>
    </xf>
    <xf numFmtId="0" fontId="32" fillId="8" borderId="0" xfId="3" applyFont="1" applyFill="1" applyAlignment="1">
      <alignment vertical="center"/>
    </xf>
    <xf numFmtId="0" fontId="60" fillId="8" borderId="11" xfId="3" applyFont="1" applyFill="1" applyBorder="1" applyAlignment="1" applyProtection="1">
      <alignment horizontal="left" vertical="center"/>
      <protection hidden="1"/>
    </xf>
    <xf numFmtId="0" fontId="55" fillId="0" borderId="1" xfId="0" applyFont="1" applyBorder="1" applyAlignment="1" applyProtection="1">
      <alignment horizontal="left" vertical="center"/>
      <protection hidden="1"/>
    </xf>
    <xf numFmtId="0" fontId="0" fillId="0" borderId="13" xfId="0" applyBorder="1" applyAlignment="1">
      <alignment horizontal="center" vertical="center" wrapText="1"/>
    </xf>
    <xf numFmtId="0" fontId="57" fillId="8" borderId="9" xfId="3" applyFont="1" applyFill="1" applyBorder="1" applyAlignment="1" applyProtection="1">
      <alignment horizontal="left" vertical="center"/>
      <protection hidden="1"/>
    </xf>
    <xf numFmtId="0" fontId="57" fillId="8" borderId="2" xfId="3" applyFont="1" applyFill="1" applyBorder="1" applyAlignment="1" applyProtection="1">
      <alignment horizontal="left" vertical="center"/>
      <protection hidden="1"/>
    </xf>
    <xf numFmtId="0" fontId="57" fillId="8" borderId="70" xfId="3" applyFont="1" applyFill="1" applyBorder="1" applyAlignment="1" applyProtection="1">
      <alignment horizontal="left" vertical="center"/>
      <protection hidden="1"/>
    </xf>
    <xf numFmtId="0" fontId="0" fillId="0" borderId="4" xfId="0" applyBorder="1" applyAlignment="1" applyProtection="1">
      <alignment horizontal="center" vertical="center"/>
      <protection locked="0"/>
    </xf>
    <xf numFmtId="0" fontId="4" fillId="8" borderId="9" xfId="3" applyFill="1" applyBorder="1" applyAlignment="1" applyProtection="1">
      <alignment vertical="center"/>
      <protection locked="0"/>
    </xf>
    <xf numFmtId="0" fontId="54" fillId="8" borderId="9" xfId="3" applyFont="1" applyFill="1" applyBorder="1" applyAlignment="1" applyProtection="1">
      <alignment horizontal="center" vertical="center"/>
      <protection hidden="1"/>
    </xf>
    <xf numFmtId="0" fontId="54" fillId="8" borderId="2" xfId="3" applyFont="1" applyFill="1" applyBorder="1" applyAlignment="1" applyProtection="1">
      <alignment horizontal="center" vertical="center"/>
      <protection hidden="1"/>
    </xf>
    <xf numFmtId="0" fontId="54" fillId="8" borderId="13" xfId="3" applyFont="1" applyFill="1" applyBorder="1" applyAlignment="1" applyProtection="1">
      <alignment horizontal="center" vertical="center"/>
      <protection hidden="1"/>
    </xf>
    <xf numFmtId="0" fontId="59" fillId="8" borderId="72" xfId="3" applyNumberFormat="1" applyFont="1" applyFill="1"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36" fillId="8" borderId="9" xfId="3" applyFont="1" applyFill="1" applyBorder="1" applyAlignment="1" applyProtection="1">
      <alignment horizontal="center" vertical="center"/>
      <protection locked="0"/>
    </xf>
    <xf numFmtId="0" fontId="36" fillId="8" borderId="2" xfId="3" applyFont="1" applyFill="1" applyBorder="1" applyAlignment="1" applyProtection="1">
      <alignment horizontal="center" vertical="center"/>
      <protection locked="0"/>
    </xf>
    <xf numFmtId="0" fontId="36" fillId="8" borderId="13" xfId="3" applyFont="1" applyFill="1" applyBorder="1" applyAlignment="1" applyProtection="1">
      <alignment horizontal="center" vertical="center"/>
      <protection locked="0"/>
    </xf>
    <xf numFmtId="0" fontId="41" fillId="8" borderId="72" xfId="3" applyFont="1" applyFill="1" applyBorder="1" applyAlignment="1" applyProtection="1">
      <alignment horizontal="left" vertical="center"/>
      <protection locked="0"/>
    </xf>
    <xf numFmtId="0" fontId="41" fillId="8" borderId="2" xfId="3" applyFont="1" applyFill="1" applyBorder="1" applyAlignment="1" applyProtection="1">
      <alignment horizontal="left" vertical="center"/>
      <protection locked="0"/>
    </xf>
    <xf numFmtId="0" fontId="41" fillId="8" borderId="4" xfId="3" applyFont="1" applyFill="1" applyBorder="1" applyAlignment="1" applyProtection="1">
      <alignment horizontal="left" vertical="center"/>
      <protection locked="0"/>
    </xf>
    <xf numFmtId="0" fontId="57" fillId="9" borderId="9" xfId="3" applyFont="1" applyFill="1" applyBorder="1" applyAlignment="1" applyProtection="1">
      <alignment horizontal="left" vertical="center"/>
      <protection hidden="1"/>
    </xf>
    <xf numFmtId="0" fontId="57" fillId="9" borderId="2" xfId="3" applyFont="1" applyFill="1" applyBorder="1" applyAlignment="1" applyProtection="1">
      <alignment horizontal="left" vertical="center"/>
      <protection hidden="1"/>
    </xf>
    <xf numFmtId="0" fontId="57" fillId="9" borderId="70" xfId="3" applyFont="1" applyFill="1" applyBorder="1" applyAlignment="1" applyProtection="1">
      <alignment horizontal="left" vertical="center"/>
      <protection hidden="1"/>
    </xf>
    <xf numFmtId="0" fontId="58" fillId="9" borderId="9" xfId="3" applyFont="1" applyFill="1" applyBorder="1" applyAlignment="1" applyProtection="1">
      <alignment horizontal="center" vertical="center"/>
      <protection hidden="1"/>
    </xf>
    <xf numFmtId="0" fontId="0" fillId="9" borderId="4" xfId="0" applyFill="1" applyBorder="1" applyAlignment="1" applyProtection="1">
      <alignment horizontal="center" vertical="center"/>
      <protection hidden="1"/>
    </xf>
    <xf numFmtId="0" fontId="44" fillId="9" borderId="9" xfId="3" applyFont="1" applyFill="1" applyBorder="1" applyAlignment="1" applyProtection="1">
      <alignment horizontal="left" vertical="center"/>
      <protection locked="0"/>
    </xf>
    <xf numFmtId="0" fontId="44" fillId="9" borderId="2" xfId="3" applyFont="1" applyFill="1" applyBorder="1" applyAlignment="1" applyProtection="1">
      <alignment horizontal="left" vertical="center"/>
      <protection locked="0"/>
    </xf>
    <xf numFmtId="0" fontId="44" fillId="9" borderId="70" xfId="3" applyFont="1" applyFill="1" applyBorder="1" applyAlignment="1" applyProtection="1">
      <alignment horizontal="left" vertical="center"/>
      <protection locked="0"/>
    </xf>
    <xf numFmtId="49" fontId="44" fillId="9" borderId="9" xfId="3" applyNumberFormat="1" applyFont="1" applyFill="1" applyBorder="1" applyAlignment="1" applyProtection="1">
      <alignment horizontal="center" vertical="center"/>
      <protection locked="0"/>
    </xf>
    <xf numFmtId="49" fontId="44" fillId="9" borderId="13" xfId="3" applyNumberFormat="1" applyFont="1" applyFill="1" applyBorder="1" applyAlignment="1" applyProtection="1">
      <alignment horizontal="center" vertical="center"/>
      <protection locked="0"/>
    </xf>
    <xf numFmtId="0" fontId="54" fillId="9" borderId="9" xfId="3" applyFont="1" applyFill="1" applyBorder="1" applyAlignment="1" applyProtection="1">
      <alignment horizontal="center" vertical="center"/>
      <protection locked="0"/>
    </xf>
    <xf numFmtId="0" fontId="53" fillId="9" borderId="4" xfId="0" applyFont="1" applyFill="1" applyBorder="1" applyAlignment="1" applyProtection="1">
      <alignment horizontal="center" vertical="center"/>
      <protection locked="0"/>
    </xf>
    <xf numFmtId="0" fontId="4" fillId="8" borderId="1" xfId="3" applyFill="1" applyBorder="1" applyAlignment="1" applyProtection="1">
      <alignment vertical="center"/>
      <protection locked="0"/>
    </xf>
    <xf numFmtId="0" fontId="0" fillId="0" borderId="1" xfId="0" applyBorder="1" applyAlignment="1" applyProtection="1">
      <alignment vertical="center"/>
      <protection locked="0"/>
    </xf>
    <xf numFmtId="0" fontId="0" fillId="0" borderId="12" xfId="0" applyBorder="1" applyAlignment="1" applyProtection="1">
      <alignment vertical="center"/>
      <protection locked="0"/>
    </xf>
    <xf numFmtId="0" fontId="0" fillId="0" borderId="2" xfId="0" applyBorder="1" applyAlignment="1" applyProtection="1">
      <alignment horizontal="center" vertical="center"/>
      <protection hidden="1"/>
    </xf>
    <xf numFmtId="0" fontId="94" fillId="11" borderId="9" xfId="0" applyFont="1" applyFill="1" applyBorder="1" applyAlignment="1" applyProtection="1">
      <alignment horizontal="left" vertical="center"/>
      <protection hidden="1"/>
    </xf>
    <xf numFmtId="0" fontId="94" fillId="11" borderId="2" xfId="0" applyFont="1" applyFill="1" applyBorder="1" applyAlignment="1" applyProtection="1">
      <alignment horizontal="left" vertical="center"/>
      <protection hidden="1"/>
    </xf>
    <xf numFmtId="0" fontId="36" fillId="8" borderId="2" xfId="3" applyFont="1" applyFill="1" applyBorder="1" applyAlignment="1" applyProtection="1">
      <alignment horizontal="left"/>
      <protection hidden="1"/>
    </xf>
    <xf numFmtId="0" fontId="36" fillId="8" borderId="1" xfId="3" applyFont="1" applyFill="1" applyBorder="1" applyAlignment="1" applyProtection="1">
      <alignment horizontal="left"/>
      <protection hidden="1"/>
    </xf>
    <xf numFmtId="0" fontId="92" fillId="8" borderId="9" xfId="1" applyNumberFormat="1" applyFont="1" applyFill="1" applyBorder="1" applyAlignment="1" applyProtection="1">
      <alignment horizontal="center" vertical="center"/>
      <protection hidden="1"/>
    </xf>
    <xf numFmtId="0" fontId="92" fillId="8" borderId="2" xfId="1" applyNumberFormat="1" applyFont="1" applyFill="1" applyBorder="1" applyAlignment="1" applyProtection="1">
      <alignment horizontal="center" vertical="center"/>
      <protection hidden="1"/>
    </xf>
    <xf numFmtId="0" fontId="92" fillId="8" borderId="4" xfId="1" applyNumberFormat="1" applyFont="1" applyFill="1" applyBorder="1" applyAlignment="1" applyProtection="1">
      <alignment horizontal="center" vertical="center"/>
      <protection hidden="1"/>
    </xf>
    <xf numFmtId="44" fontId="92" fillId="8" borderId="9" xfId="1" applyFont="1" applyFill="1" applyBorder="1" applyAlignment="1" applyProtection="1">
      <alignment horizontal="right" vertical="center"/>
      <protection hidden="1"/>
    </xf>
    <xf numFmtId="44" fontId="92" fillId="8" borderId="4" xfId="1" applyFont="1" applyFill="1" applyBorder="1" applyAlignment="1" applyProtection="1">
      <alignment horizontal="right" vertical="center"/>
      <protection hidden="1"/>
    </xf>
    <xf numFmtId="0" fontId="34" fillId="8" borderId="74" xfId="3" applyFont="1" applyFill="1" applyBorder="1" applyAlignment="1" applyProtection="1">
      <alignment horizontal="left" vertical="center"/>
      <protection locked="0"/>
    </xf>
    <xf numFmtId="44" fontId="93" fillId="8" borderId="9" xfId="1" applyFont="1" applyFill="1" applyBorder="1" applyAlignment="1" applyProtection="1">
      <alignment horizontal="right" vertical="center"/>
      <protection hidden="1"/>
    </xf>
    <xf numFmtId="44" fontId="93" fillId="8" borderId="2" xfId="1" applyFont="1" applyFill="1" applyBorder="1" applyAlignment="1" applyProtection="1">
      <alignment horizontal="right" vertical="center"/>
      <protection hidden="1"/>
    </xf>
    <xf numFmtId="44" fontId="93" fillId="8" borderId="4" xfId="1" applyFont="1" applyFill="1" applyBorder="1" applyAlignment="1" applyProtection="1">
      <alignment horizontal="right" vertical="center"/>
      <protection hidden="1"/>
    </xf>
    <xf numFmtId="44" fontId="48" fillId="8" borderId="9" xfId="1" applyFont="1" applyFill="1" applyBorder="1" applyAlignment="1" applyProtection="1">
      <alignment horizontal="right" vertical="center"/>
      <protection hidden="1"/>
    </xf>
    <xf numFmtId="44" fontId="48" fillId="8" borderId="2" xfId="1" applyFont="1" applyFill="1" applyBorder="1" applyAlignment="1" applyProtection="1">
      <alignment horizontal="right" vertical="center"/>
      <protection hidden="1"/>
    </xf>
    <xf numFmtId="44" fontId="48" fillId="8" borderId="4" xfId="1" applyFont="1" applyFill="1" applyBorder="1" applyAlignment="1" applyProtection="1">
      <alignment horizontal="right" vertical="center"/>
      <protection hidden="1"/>
    </xf>
    <xf numFmtId="0" fontId="36" fillId="8" borderId="0" xfId="3" applyFont="1" applyFill="1" applyAlignment="1" applyProtection="1">
      <alignment horizontal="center"/>
      <protection hidden="1"/>
    </xf>
    <xf numFmtId="0" fontId="92" fillId="8" borderId="9" xfId="1" applyNumberFormat="1" applyFont="1" applyFill="1" applyBorder="1" applyAlignment="1" applyProtection="1">
      <alignment horizontal="center"/>
      <protection hidden="1"/>
    </xf>
    <xf numFmtId="0" fontId="92" fillId="8" borderId="2" xfId="1" applyNumberFormat="1" applyFont="1" applyFill="1" applyBorder="1" applyAlignment="1" applyProtection="1">
      <alignment horizontal="center"/>
      <protection hidden="1"/>
    </xf>
    <xf numFmtId="0" fontId="92" fillId="8" borderId="4" xfId="1" applyNumberFormat="1" applyFont="1" applyFill="1" applyBorder="1" applyAlignment="1" applyProtection="1">
      <alignment horizontal="center"/>
      <protection hidden="1"/>
    </xf>
    <xf numFmtId="0" fontId="79" fillId="0" borderId="2" xfId="0" applyFont="1" applyBorder="1" applyAlignment="1" applyProtection="1">
      <alignment horizontal="right" vertical="center"/>
      <protection hidden="1"/>
    </xf>
    <xf numFmtId="0" fontId="79" fillId="0" borderId="4" xfId="0" applyFont="1" applyBorder="1" applyAlignment="1" applyProtection="1">
      <alignment horizontal="right" vertical="center"/>
      <protection hidden="1"/>
    </xf>
    <xf numFmtId="0" fontId="36" fillId="8" borderId="1" xfId="3" applyFont="1" applyFill="1" applyBorder="1" applyAlignment="1" applyProtection="1">
      <alignment horizontal="center"/>
    </xf>
    <xf numFmtId="0" fontId="0" fillId="0" borderId="1" xfId="0" applyBorder="1" applyAlignment="1">
      <alignment horizontal="center"/>
    </xf>
    <xf numFmtId="0" fontId="36" fillId="8" borderId="0" xfId="3" applyFont="1" applyFill="1" applyAlignment="1" applyProtection="1">
      <alignment horizontal="center" vertical="center" wrapText="1"/>
    </xf>
    <xf numFmtId="0" fontId="36" fillId="8" borderId="1" xfId="3" applyFont="1" applyFill="1" applyBorder="1" applyAlignment="1" applyProtection="1">
      <alignment horizontal="left"/>
    </xf>
    <xf numFmtId="0" fontId="36" fillId="8" borderId="0" xfId="3" applyFont="1" applyFill="1" applyAlignment="1" applyProtection="1">
      <alignment horizontal="center"/>
    </xf>
    <xf numFmtId="0" fontId="90" fillId="8" borderId="0" xfId="3" applyFont="1" applyFill="1" applyAlignment="1" applyProtection="1">
      <alignment horizontal="left" vertical="center" wrapText="1"/>
    </xf>
    <xf numFmtId="0" fontId="91" fillId="0" borderId="0" xfId="0" applyFont="1" applyAlignment="1">
      <alignment vertical="center" wrapText="1"/>
    </xf>
    <xf numFmtId="0" fontId="92" fillId="8" borderId="9" xfId="3" applyFont="1" applyFill="1" applyBorder="1" applyAlignment="1" applyProtection="1">
      <alignment horizontal="center" vertical="center"/>
      <protection hidden="1"/>
    </xf>
    <xf numFmtId="0" fontId="79" fillId="0" borderId="2" xfId="0" applyFont="1" applyBorder="1" applyAlignment="1" applyProtection="1">
      <alignment horizontal="center" vertical="center"/>
      <protection hidden="1"/>
    </xf>
    <xf numFmtId="0" fontId="79" fillId="0" borderId="4" xfId="0" applyFont="1" applyBorder="1" applyAlignment="1" applyProtection="1">
      <alignment horizontal="center" vertical="center"/>
      <protection hidden="1"/>
    </xf>
    <xf numFmtId="0" fontId="57" fillId="0" borderId="2" xfId="0" applyFont="1" applyBorder="1" applyAlignment="1" applyProtection="1">
      <alignment horizontal="center" vertical="center"/>
      <protection hidden="1"/>
    </xf>
    <xf numFmtId="0" fontId="57" fillId="0" borderId="4" xfId="0" applyFont="1" applyBorder="1" applyAlignment="1" applyProtection="1">
      <alignment horizontal="center" vertical="center"/>
      <protection hidden="1"/>
    </xf>
    <xf numFmtId="0" fontId="36" fillId="0" borderId="1" xfId="3" applyFont="1" applyBorder="1" applyAlignment="1"/>
    <xf numFmtId="0" fontId="53" fillId="0" borderId="1" xfId="0" applyFont="1" applyBorder="1" applyAlignment="1"/>
    <xf numFmtId="44" fontId="57" fillId="0" borderId="9" xfId="0" applyNumberFormat="1" applyFont="1" applyBorder="1" applyAlignment="1" applyProtection="1">
      <alignment horizontal="right" vertical="center"/>
      <protection hidden="1"/>
    </xf>
    <xf numFmtId="44" fontId="57" fillId="0" borderId="4" xfId="0" applyNumberFormat="1" applyFont="1" applyBorder="1" applyAlignment="1" applyProtection="1">
      <alignment horizontal="right" vertical="center"/>
      <protection hidden="1"/>
    </xf>
    <xf numFmtId="0" fontId="54" fillId="6" borderId="1" xfId="0" applyFont="1" applyFill="1" applyBorder="1" applyAlignment="1">
      <alignment horizontal="center" vertical="center"/>
    </xf>
    <xf numFmtId="0" fontId="32" fillId="8" borderId="1" xfId="3" applyFont="1" applyFill="1" applyBorder="1" applyAlignment="1" applyProtection="1">
      <alignment vertical="center"/>
      <protection locked="0"/>
    </xf>
    <xf numFmtId="0" fontId="36" fillId="8" borderId="9" xfId="3" applyFont="1" applyFill="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36" fillId="8" borderId="2" xfId="3" applyFont="1" applyFill="1" applyBorder="1" applyAlignment="1" applyProtection="1">
      <alignment horizontal="left" vertical="center"/>
      <protection locked="0"/>
    </xf>
    <xf numFmtId="0" fontId="36" fillId="8" borderId="4" xfId="3" applyFont="1" applyFill="1" applyBorder="1" applyAlignment="1" applyProtection="1">
      <alignment horizontal="left" vertical="center"/>
      <protection locked="0"/>
    </xf>
    <xf numFmtId="0" fontId="36" fillId="8" borderId="2" xfId="3" applyFont="1" applyFill="1" applyBorder="1" applyAlignment="1">
      <alignment horizontal="left" vertical="center"/>
    </xf>
    <xf numFmtId="0" fontId="0" fillId="0" borderId="2" xfId="0" applyBorder="1" applyAlignment="1">
      <alignment horizontal="left" vertical="center"/>
    </xf>
    <xf numFmtId="0" fontId="36" fillId="8" borderId="9" xfId="3" applyFont="1" applyFill="1" applyBorder="1" applyAlignment="1" applyProtection="1">
      <alignment horizontal="left" vertical="center" wrapText="1"/>
      <protection locked="0"/>
    </xf>
    <xf numFmtId="0" fontId="36" fillId="8" borderId="2" xfId="3" applyFont="1" applyFill="1" applyBorder="1" applyAlignment="1" applyProtection="1">
      <alignment horizontal="left" vertical="center" wrapText="1"/>
      <protection locked="0"/>
    </xf>
    <xf numFmtId="0" fontId="36" fillId="8" borderId="4" xfId="3" applyFont="1" applyFill="1" applyBorder="1" applyAlignment="1" applyProtection="1">
      <alignment horizontal="left" vertical="center" wrapText="1"/>
      <protection locked="0"/>
    </xf>
    <xf numFmtId="0" fontId="36" fillId="8" borderId="1" xfId="3" applyFont="1" applyFill="1" applyBorder="1" applyAlignment="1" applyProtection="1">
      <alignment horizontal="center" vertical="center" wrapText="1"/>
    </xf>
    <xf numFmtId="0" fontId="33" fillId="8" borderId="2" xfId="3" applyFont="1" applyFill="1" applyBorder="1" applyAlignment="1" applyProtection="1">
      <alignment horizontal="left"/>
    </xf>
    <xf numFmtId="0" fontId="36" fillId="8" borderId="2" xfId="3" applyFont="1" applyFill="1" applyBorder="1" applyAlignment="1" applyProtection="1">
      <alignment horizontal="center" vertical="center"/>
      <protection hidden="1"/>
    </xf>
    <xf numFmtId="0" fontId="0" fillId="0" borderId="2" xfId="0" applyBorder="1" applyAlignment="1" applyProtection="1">
      <alignment horizontal="right" vertical="center"/>
      <protection hidden="1"/>
    </xf>
    <xf numFmtId="0" fontId="0" fillId="0" borderId="4" xfId="0" applyBorder="1" applyAlignment="1" applyProtection="1">
      <alignment horizontal="right" vertical="center"/>
      <protection hidden="1"/>
    </xf>
    <xf numFmtId="0" fontId="62" fillId="12" borderId="9" xfId="0" applyFont="1" applyFill="1" applyBorder="1" applyAlignment="1" applyProtection="1">
      <alignment horizontal="left" vertical="center"/>
      <protection hidden="1"/>
    </xf>
    <xf numFmtId="44" fontId="65" fillId="8" borderId="9" xfId="1" applyFont="1" applyFill="1" applyBorder="1" applyAlignment="1" applyProtection="1">
      <alignment horizontal="right" vertical="center"/>
      <protection hidden="1"/>
    </xf>
    <xf numFmtId="0" fontId="66" fillId="0" borderId="2" xfId="0" applyFont="1" applyBorder="1" applyAlignment="1" applyProtection="1">
      <alignment horizontal="right" vertical="center"/>
      <protection hidden="1"/>
    </xf>
    <xf numFmtId="0" fontId="66" fillId="0" borderId="4" xfId="0" applyFont="1" applyBorder="1" applyAlignment="1" applyProtection="1">
      <alignment horizontal="right" vertical="center"/>
      <protection hidden="1"/>
    </xf>
    <xf numFmtId="44" fontId="47" fillId="8" borderId="2" xfId="1" applyFont="1" applyFill="1" applyBorder="1" applyAlignment="1" applyProtection="1">
      <alignment horizontal="right" vertical="center"/>
      <protection hidden="1"/>
    </xf>
    <xf numFmtId="0" fontId="56" fillId="0" borderId="2" xfId="0" applyFont="1" applyBorder="1" applyAlignment="1" applyProtection="1">
      <alignment horizontal="right" vertical="center"/>
      <protection hidden="1"/>
    </xf>
    <xf numFmtId="0" fontId="92" fillId="8" borderId="9" xfId="3" applyFont="1" applyFill="1" applyBorder="1" applyAlignment="1" applyProtection="1">
      <alignment horizontal="left" vertical="center"/>
      <protection hidden="1"/>
    </xf>
    <xf numFmtId="0" fontId="92" fillId="8" borderId="2" xfId="3" applyFont="1" applyFill="1" applyBorder="1" applyAlignment="1" applyProtection="1">
      <alignment horizontal="left" vertical="center"/>
      <protection hidden="1"/>
    </xf>
    <xf numFmtId="0" fontId="79" fillId="0" borderId="4" xfId="0" applyFont="1" applyBorder="1" applyAlignment="1" applyProtection="1">
      <alignment horizontal="left" vertical="center"/>
      <protection hidden="1"/>
    </xf>
    <xf numFmtId="44" fontId="0" fillId="0" borderId="2" xfId="0" applyNumberFormat="1" applyBorder="1" applyAlignment="1" applyProtection="1">
      <alignment horizontal="right" vertical="center"/>
      <protection hidden="1"/>
    </xf>
    <xf numFmtId="0" fontId="36" fillId="8" borderId="2" xfId="3" applyFont="1" applyFill="1" applyBorder="1" applyAlignment="1" applyProtection="1">
      <alignment horizontal="center"/>
      <protection hidden="1"/>
    </xf>
    <xf numFmtId="0" fontId="0" fillId="0" borderId="2" xfId="0" applyBorder="1" applyAlignment="1" applyProtection="1">
      <alignment horizontal="center"/>
      <protection hidden="1"/>
    </xf>
    <xf numFmtId="0" fontId="6" fillId="6" borderId="1" xfId="0" applyFont="1" applyFill="1" applyBorder="1" applyAlignment="1" applyProtection="1">
      <protection hidden="1"/>
    </xf>
    <xf numFmtId="0" fontId="0" fillId="0" borderId="1" xfId="0" applyBorder="1" applyAlignment="1" applyProtection="1">
      <protection hidden="1"/>
    </xf>
    <xf numFmtId="0" fontId="78" fillId="6" borderId="9" xfId="0" applyFont="1" applyFill="1" applyBorder="1" applyAlignment="1">
      <alignment horizontal="center" vertical="center"/>
    </xf>
    <xf numFmtId="0" fontId="0" fillId="0" borderId="2" xfId="0" applyBorder="1" applyAlignment="1"/>
    <xf numFmtId="0" fontId="0" fillId="0" borderId="4" xfId="0" applyBorder="1" applyAlignment="1"/>
    <xf numFmtId="0" fontId="6" fillId="0" borderId="9" xfId="0" applyFont="1" applyBorder="1" applyAlignment="1">
      <alignment horizontal="right" vertical="center"/>
    </xf>
    <xf numFmtId="0" fontId="0" fillId="0" borderId="4" xfId="0" applyBorder="1" applyAlignment="1">
      <alignment horizontal="right" vertical="center"/>
    </xf>
    <xf numFmtId="0" fontId="0" fillId="6" borderId="2" xfId="0" applyFill="1" applyBorder="1" applyAlignment="1">
      <alignment horizontal="center" vertical="center"/>
    </xf>
    <xf numFmtId="0" fontId="0" fillId="6" borderId="4" xfId="0" applyFill="1" applyBorder="1" applyAlignment="1">
      <alignment horizontal="center" vertical="center"/>
    </xf>
    <xf numFmtId="0" fontId="5" fillId="0" borderId="4" xfId="0" applyFont="1" applyBorder="1" applyAlignment="1">
      <alignment horizontal="center" vertical="center"/>
    </xf>
    <xf numFmtId="0" fontId="81" fillId="6" borderId="0" xfId="0" applyFont="1" applyFill="1" applyBorder="1" applyAlignment="1">
      <alignment horizontal="left" vertical="center" wrapText="1"/>
    </xf>
    <xf numFmtId="0" fontId="76" fillId="0" borderId="9" xfId="0" applyFont="1" applyBorder="1" applyAlignment="1">
      <alignment horizontal="center" vertical="center" wrapText="1"/>
    </xf>
    <xf numFmtId="0" fontId="76" fillId="0" borderId="2" xfId="0" applyFont="1" applyBorder="1" applyAlignment="1">
      <alignment horizontal="center" vertical="center" wrapText="1"/>
    </xf>
    <xf numFmtId="0" fontId="0" fillId="0" borderId="2" xfId="0" applyBorder="1" applyAlignment="1">
      <alignment horizontal="center" vertical="center" wrapText="1"/>
    </xf>
    <xf numFmtId="0" fontId="6" fillId="0" borderId="6" xfId="0" applyFont="1" applyBorder="1" applyAlignment="1"/>
    <xf numFmtId="0" fontId="0" fillId="0" borderId="6" xfId="0" applyBorder="1" applyAlignment="1"/>
    <xf numFmtId="0" fontId="81" fillId="0" borderId="6" xfId="0" applyFont="1" applyBorder="1" applyAlignment="1">
      <alignment horizontal="left" vertical="center"/>
    </xf>
    <xf numFmtId="0" fontId="76" fillId="0" borderId="81" xfId="0" applyFont="1" applyBorder="1" applyAlignment="1">
      <alignment horizontal="center" vertical="center" wrapText="1"/>
    </xf>
    <xf numFmtId="0" fontId="76" fillId="0" borderId="79" xfId="0" applyFont="1" applyBorder="1" applyAlignment="1">
      <alignment horizontal="center" vertical="center" wrapText="1"/>
    </xf>
    <xf numFmtId="0" fontId="76"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xf numFmtId="0" fontId="33" fillId="0" borderId="0" xfId="0" applyFont="1" applyAlignment="1">
      <alignment horizontal="left" vertical="top" wrapText="1"/>
    </xf>
    <xf numFmtId="0" fontId="79" fillId="0" borderId="0" xfId="0" applyFont="1" applyAlignment="1">
      <alignment horizontal="left" vertical="top" wrapText="1"/>
    </xf>
    <xf numFmtId="0" fontId="0" fillId="0" borderId="4" xfId="0"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14" fillId="0" borderId="9" xfId="0" applyFont="1" applyBorder="1" applyAlignment="1"/>
    <xf numFmtId="0" fontId="6" fillId="0" borderId="4" xfId="0" applyFont="1" applyBorder="1" applyAlignment="1"/>
    <xf numFmtId="0" fontId="78" fillId="6" borderId="9" xfId="0" applyFont="1" applyFill="1" applyBorder="1" applyAlignment="1">
      <alignment horizontal="center" vertical="center" wrapText="1"/>
    </xf>
    <xf numFmtId="0" fontId="80" fillId="0" borderId="4" xfId="0" applyFont="1" applyBorder="1" applyAlignment="1">
      <alignment horizontal="center" vertical="center" wrapText="1"/>
    </xf>
    <xf numFmtId="0" fontId="57" fillId="0" borderId="9" xfId="0" applyFont="1" applyBorder="1" applyAlignment="1">
      <alignment horizontal="center" vertical="center"/>
    </xf>
    <xf numFmtId="0" fontId="79" fillId="0" borderId="4" xfId="0" applyFont="1" applyBorder="1" applyAlignment="1">
      <alignment horizontal="center" vertical="center"/>
    </xf>
    <xf numFmtId="0" fontId="78" fillId="6" borderId="2" xfId="0" applyFont="1" applyFill="1" applyBorder="1" applyAlignment="1">
      <alignment horizontal="center" vertical="center"/>
    </xf>
    <xf numFmtId="0" fontId="6" fillId="0" borderId="4" xfId="0" applyFont="1" applyBorder="1" applyAlignment="1">
      <alignment horizontal="center" vertical="center" wrapText="1"/>
    </xf>
    <xf numFmtId="0" fontId="57" fillId="6" borderId="9" xfId="0" applyFont="1" applyFill="1" applyBorder="1" applyAlignment="1">
      <alignment horizontal="center" vertical="center"/>
    </xf>
    <xf numFmtId="0" fontId="57" fillId="6" borderId="0" xfId="0" applyFont="1" applyFill="1" applyBorder="1" applyAlignment="1">
      <alignment horizontal="center" vertical="center"/>
    </xf>
    <xf numFmtId="0" fontId="79" fillId="0" borderId="0" xfId="0" applyFont="1" applyBorder="1" applyAlignment="1">
      <alignment horizontal="center" vertical="center"/>
    </xf>
    <xf numFmtId="0" fontId="14" fillId="6" borderId="5" xfId="0" applyFont="1" applyFill="1" applyBorder="1" applyAlignment="1">
      <alignment horizontal="center" vertical="center"/>
    </xf>
    <xf numFmtId="0" fontId="5" fillId="0" borderId="5" xfId="0" applyFont="1" applyBorder="1" applyAlignment="1">
      <alignment horizontal="center" vertical="center"/>
    </xf>
    <xf numFmtId="0" fontId="57" fillId="6" borderId="0" xfId="0" applyFont="1" applyFill="1" applyAlignment="1"/>
    <xf numFmtId="0" fontId="79" fillId="0" borderId="0" xfId="0" applyFont="1" applyAlignment="1"/>
    <xf numFmtId="0" fontId="75" fillId="0" borderId="1" xfId="0" applyFont="1" applyBorder="1" applyAlignment="1">
      <alignment horizontal="left" vertical="top"/>
    </xf>
    <xf numFmtId="0" fontId="0" fillId="0" borderId="1" xfId="0" applyBorder="1" applyAlignment="1">
      <alignment horizontal="left" vertical="top"/>
    </xf>
    <xf numFmtId="0" fontId="78" fillId="0" borderId="9" xfId="0" applyFont="1" applyBorder="1" applyAlignment="1">
      <alignment horizontal="center" vertical="center" wrapText="1"/>
    </xf>
    <xf numFmtId="0" fontId="57" fillId="0" borderId="4" xfId="0" applyFont="1" applyBorder="1" applyAlignment="1">
      <alignment horizontal="center" vertical="center" wrapText="1"/>
    </xf>
    <xf numFmtId="0" fontId="4" fillId="8" borderId="0" xfId="3" applyFont="1" applyFill="1" applyAlignment="1">
      <alignment horizontal="left" vertical="center"/>
    </xf>
    <xf numFmtId="0" fontId="6" fillId="0" borderId="0" xfId="0" applyFont="1" applyAlignment="1">
      <alignment horizontal="left" vertical="center"/>
    </xf>
    <xf numFmtId="0" fontId="75" fillId="8" borderId="11" xfId="3" applyFont="1" applyFill="1" applyBorder="1" applyAlignment="1" applyProtection="1">
      <alignment horizontal="left" vertical="center"/>
      <protection hidden="1"/>
    </xf>
    <xf numFmtId="0" fontId="14" fillId="0" borderId="1" xfId="0" applyFont="1" applyBorder="1" applyAlignment="1" applyProtection="1">
      <alignment horizontal="left" vertical="center"/>
      <protection hidden="1"/>
    </xf>
    <xf numFmtId="165" fontId="14" fillId="8" borderId="11" xfId="3" applyNumberFormat="1" applyFont="1" applyFill="1"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4" fillId="8" borderId="0" xfId="3" applyFont="1" applyFill="1" applyAlignment="1">
      <alignment vertical="center"/>
    </xf>
    <xf numFmtId="0" fontId="6" fillId="0" borderId="0" xfId="0" applyFont="1" applyAlignment="1">
      <alignment vertical="center"/>
    </xf>
    <xf numFmtId="167" fontId="14" fillId="8" borderId="11" xfId="3" applyNumberFormat="1" applyFont="1" applyFill="1" applyBorder="1" applyAlignment="1" applyProtection="1">
      <alignment horizontal="center" vertical="center"/>
      <protection hidden="1"/>
    </xf>
    <xf numFmtId="0" fontId="4" fillId="6" borderId="0" xfId="3" applyFont="1" applyFill="1" applyAlignment="1">
      <alignment horizontal="left" vertical="center"/>
    </xf>
    <xf numFmtId="0" fontId="6" fillId="6" borderId="0" xfId="0" applyFont="1" applyFill="1" applyAlignment="1">
      <alignment horizontal="left" vertical="center"/>
    </xf>
    <xf numFmtId="0" fontId="6" fillId="0" borderId="6" xfId="0" applyFont="1" applyBorder="1" applyAlignment="1" applyProtection="1">
      <alignment horizontal="left" vertical="center"/>
      <protection hidden="1"/>
    </xf>
    <xf numFmtId="0" fontId="0" fillId="0" borderId="6" xfId="0" applyBorder="1" applyAlignment="1" applyProtection="1">
      <alignment vertical="center"/>
      <protection hidden="1"/>
    </xf>
    <xf numFmtId="0" fontId="6" fillId="0" borderId="6" xfId="0" applyFont="1"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60" fillId="6" borderId="0" xfId="0" applyFont="1" applyFill="1" applyAlignment="1"/>
    <xf numFmtId="0" fontId="60" fillId="0" borderId="0" xfId="0" applyFont="1" applyAlignment="1"/>
    <xf numFmtId="0" fontId="0" fillId="0" borderId="5" xfId="0" applyBorder="1" applyAlignment="1"/>
    <xf numFmtId="0" fontId="67" fillId="6" borderId="9" xfId="0" applyFont="1" applyFill="1" applyBorder="1" applyAlignment="1" applyProtection="1">
      <alignment horizontal="center" vertical="center"/>
      <protection hidden="1"/>
    </xf>
    <xf numFmtId="0" fontId="89" fillId="6" borderId="5" xfId="0" applyFont="1" applyFill="1" applyBorder="1" applyAlignment="1" applyProtection="1">
      <alignment horizontal="center" vertical="center"/>
      <protection hidden="1"/>
    </xf>
    <xf numFmtId="0" fontId="89" fillId="6" borderId="80" xfId="0" applyFont="1" applyFill="1" applyBorder="1" applyAlignment="1" applyProtection="1">
      <alignment horizontal="center" vertical="center"/>
      <protection hidden="1"/>
    </xf>
    <xf numFmtId="0" fontId="73" fillId="6" borderId="0" xfId="0" applyFont="1" applyFill="1" applyBorder="1" applyAlignment="1">
      <alignment horizontal="center" vertical="center"/>
    </xf>
    <xf numFmtId="0" fontId="73" fillId="0" borderId="0" xfId="0" applyFont="1" applyBorder="1" applyAlignment="1">
      <alignment horizontal="center" vertical="center"/>
    </xf>
    <xf numFmtId="0" fontId="0" fillId="0" borderId="0" xfId="0" applyAlignment="1"/>
    <xf numFmtId="0" fontId="14" fillId="0" borderId="9" xfId="0" applyFont="1" applyBorder="1" applyAlignment="1">
      <alignment horizontal="center" vertical="center"/>
    </xf>
    <xf numFmtId="0" fontId="6" fillId="0" borderId="9" xfId="0" applyFont="1" applyBorder="1" applyAlignment="1">
      <alignment horizontal="center" vertical="top" wrapText="1"/>
    </xf>
    <xf numFmtId="0" fontId="0" fillId="0" borderId="4" xfId="0" applyBorder="1" applyAlignment="1">
      <alignment wrapText="1"/>
    </xf>
    <xf numFmtId="0" fontId="14" fillId="0" borderId="9" xfId="0" applyFont="1" applyBorder="1" applyAlignment="1">
      <alignment horizontal="center" vertical="center" wrapText="1"/>
    </xf>
    <xf numFmtId="0" fontId="5" fillId="0" borderId="2" xfId="0" applyFont="1" applyBorder="1" applyAlignment="1">
      <alignment wrapText="1"/>
    </xf>
    <xf numFmtId="0" fontId="5" fillId="0" borderId="4" xfId="0" applyFont="1" applyBorder="1" applyAlignment="1">
      <alignment wrapText="1"/>
    </xf>
    <xf numFmtId="0" fontId="76" fillId="0" borderId="9" xfId="0"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pplyProtection="1">
      <alignment horizontal="left" vertical="center"/>
      <protection hidden="1"/>
    </xf>
    <xf numFmtId="0" fontId="85" fillId="8" borderId="0" xfId="3" applyFont="1" applyFill="1" applyAlignment="1">
      <alignment horizontal="center" vertical="center"/>
    </xf>
    <xf numFmtId="0" fontId="86" fillId="0" borderId="0" xfId="0" applyFont="1" applyAlignment="1">
      <alignment horizontal="center" vertical="center"/>
    </xf>
    <xf numFmtId="0" fontId="83" fillId="8" borderId="0" xfId="3" applyFont="1" applyFill="1" applyAlignment="1">
      <alignment horizontal="center" vertical="center"/>
    </xf>
    <xf numFmtId="0" fontId="84" fillId="0" borderId="0" xfId="0" applyFont="1" applyAlignment="1">
      <alignment horizontal="center" vertical="center"/>
    </xf>
    <xf numFmtId="0" fontId="6" fillId="6" borderId="0" xfId="0" applyFont="1" applyFill="1" applyAlignment="1" applyProtection="1">
      <protection hidden="1"/>
    </xf>
    <xf numFmtId="0" fontId="0" fillId="0" borderId="0" xfId="0" applyAlignment="1" applyProtection="1">
      <protection hidden="1"/>
    </xf>
    <xf numFmtId="0" fontId="6" fillId="0" borderId="9" xfId="0" applyFont="1" applyBorder="1" applyAlignment="1" applyProtection="1">
      <alignment horizontal="left" vertical="center"/>
      <protection hidden="1"/>
    </xf>
    <xf numFmtId="0" fontId="0" fillId="0" borderId="2" xfId="0" applyBorder="1" applyAlignment="1" applyProtection="1">
      <alignment horizontal="left"/>
      <protection hidden="1"/>
    </xf>
    <xf numFmtId="0" fontId="0" fillId="0" borderId="4" xfId="0" applyBorder="1" applyAlignment="1" applyProtection="1">
      <alignment horizontal="left"/>
      <protection hidden="1"/>
    </xf>
    <xf numFmtId="0" fontId="76" fillId="0" borderId="9" xfId="0" applyFont="1" applyBorder="1" applyAlignment="1" applyProtection="1">
      <alignment horizontal="left" vertical="center" wrapText="1" indent="2"/>
      <protection hidden="1"/>
    </xf>
    <xf numFmtId="0" fontId="0" fillId="0" borderId="2" xfId="0" applyBorder="1" applyAlignment="1" applyProtection="1">
      <alignment horizontal="left" vertical="center" wrapText="1"/>
      <protection hidden="1"/>
    </xf>
    <xf numFmtId="0" fontId="0" fillId="0" borderId="4" xfId="0" applyBorder="1" applyAlignment="1" applyProtection="1">
      <alignment horizontal="left" vertical="center" wrapText="1"/>
      <protection hidden="1"/>
    </xf>
    <xf numFmtId="0" fontId="76" fillId="6" borderId="9" xfId="0" applyFont="1" applyFill="1" applyBorder="1" applyAlignment="1">
      <alignment horizontal="left" vertical="center" wrapText="1" indent="2"/>
    </xf>
    <xf numFmtId="0" fontId="0" fillId="6" borderId="2" xfId="0" applyFill="1" applyBorder="1" applyAlignment="1">
      <alignment horizontal="left" wrapText="1"/>
    </xf>
    <xf numFmtId="0" fontId="6" fillId="0" borderId="2" xfId="0" applyFont="1"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14" fillId="8" borderId="11" xfId="3" applyFont="1" applyFill="1" applyBorder="1" applyAlignment="1" applyProtection="1">
      <alignment horizontal="left" vertical="center"/>
      <protection hidden="1"/>
    </xf>
    <xf numFmtId="0" fontId="6" fillId="0" borderId="1" xfId="0" applyFont="1" applyBorder="1" applyAlignment="1" applyProtection="1">
      <alignment horizontal="left" vertical="center"/>
      <protection hidden="1"/>
    </xf>
    <xf numFmtId="0" fontId="0" fillId="0" borderId="0" xfId="0" applyAlignment="1">
      <alignment horizontal="left" vertical="center"/>
    </xf>
    <xf numFmtId="0" fontId="14" fillId="8" borderId="11" xfId="3" applyFont="1" applyFill="1" applyBorder="1" applyAlignment="1" applyProtection="1">
      <alignment vertical="center"/>
      <protection hidden="1"/>
    </xf>
    <xf numFmtId="0" fontId="14" fillId="6" borderId="11" xfId="3" applyNumberFormat="1" applyFont="1" applyFill="1" applyBorder="1" applyAlignment="1" applyProtection="1">
      <alignment horizontal="left" vertical="center"/>
      <protection hidden="1"/>
    </xf>
    <xf numFmtId="0" fontId="6" fillId="6" borderId="1" xfId="0" applyFont="1" applyFill="1" applyBorder="1" applyAlignment="1" applyProtection="1">
      <alignment horizontal="left" vertical="center"/>
      <protection hidden="1"/>
    </xf>
    <xf numFmtId="0" fontId="6" fillId="0" borderId="76" xfId="0" applyFont="1" applyBorder="1" applyAlignment="1" applyProtection="1">
      <alignment horizontal="left" vertical="center"/>
      <protection hidden="1"/>
    </xf>
    <xf numFmtId="0" fontId="0" fillId="0" borderId="76" xfId="0" applyBorder="1" applyAlignment="1" applyProtection="1">
      <alignment horizontal="left" vertical="center"/>
      <protection hidden="1"/>
    </xf>
    <xf numFmtId="0" fontId="23" fillId="4" borderId="16" xfId="2" applyFont="1" applyFill="1" applyBorder="1" applyAlignment="1" applyProtection="1">
      <alignment horizontal="center" vertical="center"/>
      <protection locked="0"/>
    </xf>
    <xf numFmtId="0" fontId="28" fillId="4" borderId="7" xfId="2" applyFont="1" applyFill="1" applyBorder="1" applyAlignment="1">
      <alignment horizontal="center" vertical="center"/>
    </xf>
    <xf numFmtId="0" fontId="28" fillId="4" borderId="8" xfId="2" applyFont="1" applyFill="1" applyBorder="1" applyAlignment="1">
      <alignment horizontal="center" vertical="center"/>
    </xf>
    <xf numFmtId="0" fontId="18" fillId="4" borderId="19" xfId="2" applyFont="1" applyFill="1" applyBorder="1" applyAlignment="1">
      <alignment horizontal="center" vertical="center"/>
    </xf>
    <xf numFmtId="0" fontId="23" fillId="4" borderId="0" xfId="2" applyFont="1" applyFill="1" applyAlignment="1" applyProtection="1">
      <alignment horizontal="left" vertical="center"/>
      <protection locked="0"/>
    </xf>
    <xf numFmtId="0" fontId="22" fillId="4" borderId="0" xfId="2" applyFont="1" applyFill="1" applyAlignment="1">
      <alignment horizontal="left" vertical="center"/>
    </xf>
    <xf numFmtId="0" fontId="26" fillId="0" borderId="0" xfId="2" applyFont="1" applyAlignment="1" applyProtection="1">
      <alignment horizontal="left" vertical="center"/>
      <protection locked="0"/>
    </xf>
    <xf numFmtId="0" fontId="29" fillId="4" borderId="28" xfId="2" applyFont="1" applyFill="1" applyBorder="1" applyAlignment="1" applyProtection="1">
      <alignment horizontal="left" vertical="center"/>
      <protection locked="0"/>
    </xf>
    <xf numFmtId="0" fontId="29" fillId="4" borderId="29" xfId="2" applyFont="1" applyFill="1" applyBorder="1" applyAlignment="1" applyProtection="1">
      <alignment horizontal="left" vertical="center"/>
      <protection locked="0"/>
    </xf>
    <xf numFmtId="165" fontId="29" fillId="4" borderId="29" xfId="2" applyNumberFormat="1" applyFont="1" applyFill="1" applyBorder="1" applyAlignment="1" applyProtection="1">
      <alignment vertical="center"/>
      <protection locked="0"/>
    </xf>
    <xf numFmtId="0" fontId="29" fillId="4" borderId="30" xfId="2" applyFont="1" applyFill="1" applyBorder="1" applyAlignment="1" applyProtection="1">
      <alignment vertical="center"/>
      <protection locked="0"/>
    </xf>
    <xf numFmtId="0" fontId="29" fillId="4" borderId="29" xfId="2" applyFont="1" applyFill="1" applyBorder="1" applyAlignment="1" applyProtection="1">
      <alignment vertical="center"/>
      <protection locked="0"/>
    </xf>
    <xf numFmtId="0" fontId="29" fillId="4" borderId="22" xfId="2" applyFont="1" applyFill="1" applyBorder="1" applyAlignment="1" applyProtection="1">
      <alignment horizontal="left" vertical="center"/>
      <protection locked="0"/>
    </xf>
    <xf numFmtId="0" fontId="30" fillId="4" borderId="23" xfId="2" applyFont="1" applyFill="1" applyBorder="1" applyAlignment="1" applyProtection="1">
      <alignment horizontal="left" vertical="center"/>
      <protection locked="0"/>
    </xf>
    <xf numFmtId="165" fontId="29" fillId="4" borderId="23" xfId="2" applyNumberFormat="1" applyFont="1" applyFill="1" applyBorder="1" applyAlignment="1" applyProtection="1">
      <alignment vertical="center"/>
      <protection locked="0"/>
    </xf>
    <xf numFmtId="0" fontId="29" fillId="4" borderId="24" xfId="2" applyFont="1" applyFill="1" applyBorder="1" applyAlignment="1" applyProtection="1">
      <alignment vertical="center"/>
      <protection locked="0"/>
    </xf>
    <xf numFmtId="0" fontId="18" fillId="4" borderId="10" xfId="2" applyFont="1" applyFill="1" applyBorder="1" applyAlignment="1">
      <alignment horizontal="left" vertical="center"/>
    </xf>
    <xf numFmtId="0" fontId="18" fillId="4" borderId="6" xfId="2" applyFont="1" applyFill="1" applyBorder="1" applyAlignment="1">
      <alignment horizontal="center" vertical="center"/>
    </xf>
    <xf numFmtId="0" fontId="18" fillId="4" borderId="44" xfId="2" applyFont="1" applyFill="1" applyBorder="1" applyAlignment="1">
      <alignment horizontal="center" vertical="center"/>
    </xf>
    <xf numFmtId="0" fontId="29" fillId="4" borderId="21" xfId="2" applyFont="1" applyFill="1" applyBorder="1" applyAlignment="1" applyProtection="1">
      <alignment horizontal="left" vertical="center"/>
      <protection locked="0"/>
    </xf>
    <xf numFmtId="0" fontId="29" fillId="4" borderId="45" xfId="2" applyFont="1" applyFill="1" applyBorder="1" applyAlignment="1" applyProtection="1">
      <alignment horizontal="center" vertical="center"/>
      <protection locked="0"/>
    </xf>
    <xf numFmtId="0" fontId="29" fillId="4" borderId="25" xfId="2" applyFont="1" applyFill="1" applyBorder="1" applyAlignment="1" applyProtection="1">
      <alignment horizontal="center" vertical="center"/>
      <protection locked="0"/>
    </xf>
    <xf numFmtId="0" fontId="29" fillId="4" borderId="39" xfId="2" applyFont="1" applyFill="1" applyBorder="1" applyAlignment="1" applyProtection="1">
      <alignment horizontal="left" vertical="center"/>
      <protection locked="0"/>
    </xf>
    <xf numFmtId="0" fontId="29" fillId="4" borderId="40" xfId="2" applyFont="1" applyFill="1" applyBorder="1" applyAlignment="1" applyProtection="1">
      <alignment horizontal="left" vertical="center"/>
      <protection locked="0"/>
    </xf>
    <xf numFmtId="0" fontId="29" fillId="4" borderId="40" xfId="2" applyFont="1" applyFill="1" applyBorder="1" applyAlignment="1" applyProtection="1">
      <alignment vertical="center"/>
      <protection locked="0"/>
    </xf>
    <xf numFmtId="0" fontId="29" fillId="4" borderId="41" xfId="2" applyFont="1" applyFill="1" applyBorder="1" applyAlignment="1" applyProtection="1">
      <alignment vertical="center"/>
      <protection locked="0"/>
    </xf>
    <xf numFmtId="0" fontId="29" fillId="4" borderId="50" xfId="2" applyFont="1" applyFill="1" applyBorder="1" applyAlignment="1" applyProtection="1">
      <alignment horizontal="left" vertical="center"/>
      <protection locked="0"/>
    </xf>
    <xf numFmtId="0" fontId="29" fillId="4" borderId="51" xfId="2" applyFont="1" applyFill="1" applyBorder="1" applyAlignment="1" applyProtection="1">
      <alignment horizontal="center" vertical="center"/>
      <protection locked="0"/>
    </xf>
    <xf numFmtId="0" fontId="29" fillId="4" borderId="52" xfId="2" applyFont="1" applyFill="1" applyBorder="1" applyAlignment="1" applyProtection="1">
      <alignment horizontal="center" vertical="center"/>
      <protection locked="0"/>
    </xf>
    <xf numFmtId="0" fontId="19" fillId="4" borderId="19" xfId="2" applyFont="1" applyFill="1" applyBorder="1" applyAlignment="1">
      <alignment horizontal="center" vertical="center"/>
    </xf>
    <xf numFmtId="0" fontId="19" fillId="4" borderId="14" xfId="2" applyFont="1" applyFill="1" applyBorder="1" applyAlignment="1">
      <alignment horizontal="center" vertical="center"/>
    </xf>
    <xf numFmtId="0" fontId="29" fillId="4" borderId="27" xfId="2" applyFont="1" applyFill="1" applyBorder="1" applyAlignment="1" applyProtection="1">
      <alignment horizontal="left" vertical="center"/>
      <protection locked="0"/>
    </xf>
    <xf numFmtId="0" fontId="29" fillId="4" borderId="35" xfId="2" applyFont="1" applyFill="1" applyBorder="1" applyAlignment="1" applyProtection="1">
      <alignment horizontal="center" vertical="center"/>
      <protection locked="0"/>
    </xf>
    <xf numFmtId="0" fontId="29" fillId="4" borderId="31" xfId="2" applyFont="1" applyFill="1" applyBorder="1" applyAlignment="1" applyProtection="1">
      <alignment horizontal="center" vertical="center"/>
      <protection locked="0"/>
    </xf>
    <xf numFmtId="0" fontId="19" fillId="4" borderId="20" xfId="2" applyFont="1" applyFill="1" applyBorder="1" applyAlignment="1">
      <alignment horizontal="center" vertical="center"/>
    </xf>
    <xf numFmtId="0" fontId="29" fillId="4" borderId="54" xfId="2" applyFont="1" applyFill="1" applyBorder="1" applyAlignment="1" applyProtection="1">
      <alignment horizontal="left" vertical="center"/>
      <protection locked="0"/>
    </xf>
    <xf numFmtId="0" fontId="29" fillId="4" borderId="55" xfId="2" applyFont="1" applyFill="1" applyBorder="1" applyAlignment="1" applyProtection="1">
      <alignment horizontal="left" vertical="center"/>
      <protection locked="0"/>
    </xf>
    <xf numFmtId="0" fontId="29" fillId="4" borderId="6" xfId="2" applyFont="1" applyFill="1" applyBorder="1" applyAlignment="1" applyProtection="1">
      <alignment horizontal="center" vertical="center"/>
      <protection locked="0"/>
    </xf>
    <xf numFmtId="0" fontId="29" fillId="4" borderId="44" xfId="2" applyFont="1" applyFill="1" applyBorder="1" applyAlignment="1" applyProtection="1">
      <alignment horizontal="center" vertical="center"/>
      <protection locked="0"/>
    </xf>
    <xf numFmtId="0" fontId="29" fillId="4" borderId="6" xfId="2" applyFont="1" applyFill="1" applyBorder="1" applyAlignment="1" applyProtection="1">
      <alignment horizontal="left" vertical="center"/>
      <protection locked="0"/>
    </xf>
    <xf numFmtId="0" fontId="29" fillId="4" borderId="60" xfId="2" applyFont="1" applyFill="1" applyBorder="1" applyAlignment="1" applyProtection="1">
      <alignment horizontal="center" vertical="center"/>
      <protection locked="0"/>
    </xf>
    <xf numFmtId="0" fontId="28" fillId="4" borderId="14" xfId="2" applyFont="1" applyFill="1" applyBorder="1" applyAlignment="1">
      <alignment horizontal="center" vertical="center"/>
    </xf>
    <xf numFmtId="0" fontId="28" fillId="4" borderId="14" xfId="2" applyFont="1" applyFill="1" applyBorder="1" applyAlignment="1">
      <alignment horizontal="center" vertical="center" wrapText="1"/>
    </xf>
    <xf numFmtId="0" fontId="28" fillId="4" borderId="19" xfId="2" applyFont="1" applyFill="1" applyBorder="1" applyAlignment="1">
      <alignment horizontal="center" vertical="center"/>
    </xf>
    <xf numFmtId="0" fontId="28" fillId="4" borderId="61" xfId="2" applyFont="1" applyFill="1" applyBorder="1" applyAlignment="1">
      <alignment horizontal="center" vertical="center"/>
    </xf>
    <xf numFmtId="0" fontId="29" fillId="4" borderId="57" xfId="2" applyFont="1" applyFill="1" applyBorder="1" applyAlignment="1" applyProtection="1">
      <alignment horizontal="left" vertical="center"/>
      <protection locked="0"/>
    </xf>
    <xf numFmtId="0" fontId="29" fillId="4" borderId="58" xfId="2" applyFont="1" applyFill="1" applyBorder="1" applyAlignment="1" applyProtection="1">
      <alignment horizontal="left" vertical="center"/>
      <protection locked="0"/>
    </xf>
    <xf numFmtId="0" fontId="29" fillId="4" borderId="59" xfId="2" applyFont="1" applyFill="1" applyBorder="1" applyAlignment="1" applyProtection="1">
      <alignment horizontal="center" vertical="center"/>
      <protection locked="0"/>
    </xf>
    <xf numFmtId="0" fontId="31" fillId="4" borderId="64" xfId="2" applyFont="1" applyFill="1" applyBorder="1" applyAlignment="1">
      <alignment horizontal="center" vertical="center"/>
    </xf>
    <xf numFmtId="0" fontId="23" fillId="4" borderId="65" xfId="2" applyFont="1" applyFill="1" applyBorder="1" applyAlignment="1" applyProtection="1">
      <alignment horizontal="center" vertical="center"/>
      <protection locked="0"/>
    </xf>
    <xf numFmtId="0" fontId="28" fillId="4" borderId="0" xfId="2" applyFont="1" applyFill="1" applyAlignment="1">
      <alignment horizontal="center" vertical="center"/>
    </xf>
    <xf numFmtId="0" fontId="18" fillId="4" borderId="47" xfId="2" applyFont="1" applyFill="1" applyBorder="1" applyAlignment="1" applyProtection="1">
      <alignment horizontal="center" vertical="center"/>
      <protection locked="0"/>
    </xf>
    <xf numFmtId="0" fontId="29" fillId="4" borderId="59" xfId="2" applyFont="1" applyFill="1" applyBorder="1" applyAlignment="1" applyProtection="1">
      <alignment horizontal="left" vertical="center"/>
      <protection locked="0"/>
    </xf>
  </cellXfs>
  <cellStyles count="4">
    <cellStyle name="Euro" xfId="1" xr:uid="{00000000-0005-0000-0000-000000000000}"/>
    <cellStyle name="Standard" xfId="0" builtinId="0"/>
    <cellStyle name="Standard 2" xfId="2" xr:uid="{414AAE17-1FDE-ED4B-BF50-B7D8AE106706}"/>
    <cellStyle name="Standard 3" xfId="3" xr:uid="{A7F0DD03-D1AD-4346-911B-63FC5C7C707F}"/>
  </cellStyles>
  <dxfs count="74">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1"/>
        <color rgb="FF000000"/>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i val="0"/>
        <strike val="0"/>
        <condense val="0"/>
        <extend val="0"/>
        <outline val="0"/>
        <shadow val="0"/>
        <u val="none"/>
        <vertAlign val="baseline"/>
        <sz val="12"/>
        <color theme="1"/>
        <name val="Arial"/>
        <scheme val="none"/>
      </font>
    </dxf>
    <dxf>
      <fill>
        <patternFill>
          <bgColor theme="0" tint="-4.9989318521683403E-2"/>
        </patternFill>
      </fill>
    </dxf>
    <dxf>
      <border>
        <left/>
        <right/>
        <top style="thin">
          <color indexed="64"/>
        </top>
        <bottom style="thin">
          <color indexed="64"/>
        </bottom>
      </border>
    </dxf>
    <dxf>
      <fill>
        <patternFill>
          <bgColor indexed="22"/>
        </patternFill>
      </fill>
    </dxf>
    <dxf>
      <fill>
        <patternFill>
          <bgColor indexed="22"/>
        </patternFill>
      </fill>
    </dxf>
    <dxf>
      <fill>
        <patternFill>
          <bgColor indexed="22"/>
        </patternFill>
      </fill>
    </dxf>
    <dxf>
      <fill>
        <patternFill>
          <bgColor indexed="22"/>
        </patternFill>
      </fill>
    </dxf>
    <dxf>
      <font>
        <u/>
      </font>
      <fill>
        <patternFill patternType="none">
          <bgColor indexed="65"/>
        </patternFill>
      </fill>
    </dxf>
    <dxf>
      <fill>
        <patternFill>
          <bgColor theme="0" tint="-0.24994659260841701"/>
        </patternFill>
      </fill>
    </dxf>
    <dxf>
      <font>
        <u/>
      </font>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border>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0"/>
    </dxf>
    <dxf>
      <font>
        <b val="0"/>
        <i val="0"/>
        <strike val="0"/>
        <condense val="0"/>
        <extend val="0"/>
        <outline val="0"/>
        <shadow val="0"/>
        <u val="none"/>
        <vertAlign val="baseline"/>
        <sz val="11"/>
        <color theme="1"/>
        <name val="Arial"/>
        <family val="2"/>
        <scheme val="none"/>
      </font>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0"/>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0"/>
    </dxf>
    <dxf>
      <font>
        <b val="0"/>
        <i val="0"/>
        <strike val="0"/>
        <condense val="0"/>
        <extend val="0"/>
        <outline val="0"/>
        <shadow val="0"/>
        <u val="none"/>
        <vertAlign val="baseline"/>
        <sz val="11"/>
        <color theme="1"/>
        <name val="Arial"/>
        <family val="2"/>
        <scheme val="none"/>
      </font>
      <fill>
        <patternFill patternType="solid">
          <fgColor indexed="64"/>
          <bgColor theme="6" tint="0.79998168889431442"/>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0"/>
    </dxf>
    <dxf>
      <font>
        <b val="0"/>
        <i val="0"/>
        <strike val="0"/>
        <condense val="0"/>
        <extend val="0"/>
        <outline val="0"/>
        <shadow val="0"/>
        <u val="none"/>
        <vertAlign val="baseline"/>
        <sz val="11"/>
        <color theme="1"/>
        <name val="Arial"/>
        <family val="2"/>
        <scheme val="none"/>
      </font>
      <fill>
        <patternFill patternType="solid">
          <fgColor indexed="64"/>
          <bgColor theme="6" tint="0.79998168889431442"/>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0"/>
    </dxf>
    <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theme="6" tint="0.79998168889431442"/>
        </patternFill>
      </fill>
      <alignment horizontal="left" vertical="center" textRotation="0" wrapText="0" indent="0" justifyLastLine="0" shrinkToFit="0" readingOrder="0"/>
      <border diagonalUp="0" diagonalDown="0">
        <left style="thin">
          <color indexed="64"/>
        </left>
        <right style="thin">
          <color indexed="64"/>
        </right>
        <top/>
        <bottom/>
        <vertical/>
        <horizontal/>
      </border>
      <protection locked="0"/>
    </dxf>
    <dxf>
      <protection locked="0"/>
    </dxf>
    <dxf>
      <fill>
        <patternFill patternType="lightDown">
          <fgColor auto="1"/>
        </patternFill>
      </fill>
    </dxf>
    <dxf>
      <fill>
        <patternFill patternType="lightUp">
          <bgColor theme="0"/>
        </patternFill>
      </fill>
    </dxf>
    <dxf>
      <fill>
        <patternFill>
          <bgColor theme="5" tint="0.79998168889431442"/>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2A8"/>
      <color rgb="FFCDFF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161384</xdr:colOff>
      <xdr:row>0</xdr:row>
      <xdr:rowOff>56135</xdr:rowOff>
    </xdr:from>
    <xdr:ext cx="771128" cy="771821"/>
    <xdr:pic>
      <xdr:nvPicPr>
        <xdr:cNvPr id="2" name="Grafik 1">
          <a:extLst>
            <a:ext uri="{FF2B5EF4-FFF2-40B4-BE49-F238E27FC236}">
              <a16:creationId xmlns:a16="http://schemas.microsoft.com/office/drawing/2014/main" id="{48A00BB4-53D5-F146-B063-5696296C6776}"/>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10500" y="56135"/>
          <a:ext cx="771128" cy="77182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524000" cy="1525370"/>
    <xdr:pic>
      <xdr:nvPicPr>
        <xdr:cNvPr id="3" name="Grafik 2">
          <a:extLst>
            <a:ext uri="{FF2B5EF4-FFF2-40B4-BE49-F238E27FC236}">
              <a16:creationId xmlns:a16="http://schemas.microsoft.com/office/drawing/2014/main" id="{B9D3E1D6-443A-C74D-A94B-B9ED4974684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03200" y="190500"/>
          <a:ext cx="1524000" cy="1525370"/>
        </a:xfrm>
        <a:prstGeom prst="rect">
          <a:avLst/>
        </a:prstGeom>
      </xdr:spPr>
    </xdr:pic>
    <xdr:clientData/>
  </xdr:oneCellAnchor>
  <xdr:twoCellAnchor>
    <xdr:from>
      <xdr:col>20</xdr:col>
      <xdr:colOff>48846</xdr:colOff>
      <xdr:row>58</xdr:row>
      <xdr:rowOff>9769</xdr:rowOff>
    </xdr:from>
    <xdr:to>
      <xdr:col>20</xdr:col>
      <xdr:colOff>224692</xdr:colOff>
      <xdr:row>59</xdr:row>
      <xdr:rowOff>0</xdr:rowOff>
    </xdr:to>
    <xdr:sp macro="" textlink="">
      <xdr:nvSpPr>
        <xdr:cNvPr id="4" name="Rechteck 3">
          <a:extLst>
            <a:ext uri="{FF2B5EF4-FFF2-40B4-BE49-F238E27FC236}">
              <a16:creationId xmlns:a16="http://schemas.microsoft.com/office/drawing/2014/main" id="{DA1511E1-6B74-7CB7-D4B8-F12721E3B513}"/>
            </a:ext>
          </a:extLst>
        </xdr:cNvPr>
        <xdr:cNvSpPr/>
      </xdr:nvSpPr>
      <xdr:spPr>
        <a:xfrm>
          <a:off x="7366000" y="13266615"/>
          <a:ext cx="175846" cy="166077"/>
        </a:xfrm>
        <a:prstGeom prst="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de-D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95C59EB-95D0-014C-810C-CC454D61C2D1}" name="Mannschaft" displayName="Mannschaft" ref="A1:F43" totalsRowShown="0" dataDxfId="70">
  <autoFilter ref="A1:F43" xr:uid="{D95C59EB-95D0-014C-810C-CC454D61C2D1}"/>
  <sortState xmlns:xlrd2="http://schemas.microsoft.com/office/spreadsheetml/2017/richdata2" ref="A2:F43">
    <sortCondition ref="A1:A43"/>
  </sortState>
  <tableColumns count="6">
    <tableColumn id="1" xr3:uid="{B24AB4B0-2CD2-6B40-964A-A8FA0391920C}" name="Name, Vorname" dataDxfId="69">
      <calculatedColumnFormula>CONCATENATE(Mannschaft[[#This Row],[Name]],", ",Mannschaft[[#This Row],[Vorname]])</calculatedColumnFormula>
    </tableColumn>
    <tableColumn id="2" xr3:uid="{2770C819-867A-9841-BAB5-1C4E56676B2C}" name="Name" dataDxfId="68"/>
    <tableColumn id="3" xr3:uid="{011D883D-052F-8743-952C-2E2EC410FC3C}" name="Vorname" dataDxfId="67"/>
    <tableColumn id="4" xr3:uid="{C2C30413-05DF-0543-98FC-EA3E18C2D43D}" name="Passnummer" dataDxfId="66"/>
    <tableColumn id="5" xr3:uid="{681463A1-1B7F-144D-BC98-F37C128CAD37}" name="Geburtsjahr" dataDxfId="65"/>
    <tableColumn id="6" xr3:uid="{EEDCA4F6-79FF-0445-9754-AC40D6B6225F}" name="Trikotnummer" dataDxfId="64"/>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pielklasse" displayName="Spielklasse" ref="A1:A16" totalsRowShown="0" headerRowDxfId="13" dataDxfId="12">
  <autoFilter ref="A1:A16" xr:uid="{00000000-0009-0000-0100-000001000000}"/>
  <tableColumns count="1">
    <tableColumn id="1" xr3:uid="{00000000-0010-0000-0000-000001000000}" name="Spielklasse" dataDxfId="11"/>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iga" displayName="Liga" ref="D1:D6" totalsRowShown="0" headerRowDxfId="10" dataDxfId="9">
  <autoFilter ref="D1:D6" xr:uid="{00000000-0009-0000-0100-000002000000}"/>
  <tableColumns count="1">
    <tableColumn id="1" xr3:uid="{00000000-0010-0000-0100-000001000000}" name="Liga" dataDxfId="8"/>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F27B681-EFDB-5947-BCD1-70D2A1AC8E96}" name="Verein" displayName="Verein" ref="M1:O30" totalsRowShown="0" headerRowDxfId="7" dataDxfId="6">
  <autoFilter ref="M1:O30" xr:uid="{5F27B681-EFDB-5947-BCD1-70D2A1AC8E96}"/>
  <tableColumns count="3">
    <tableColumn id="1" xr3:uid="{D384779C-3AC6-8E4A-BF81-8EE679C9E4DD}" name="Verein" dataDxfId="5"/>
    <tableColumn id="3" xr3:uid="{281A6D26-88A8-A04C-BA42-76DBFF2084AE}" name="Kürzel" dataDxfId="4"/>
    <tableColumn id="2" xr3:uid="{04C933F4-C305-684B-855A-58CD5B6C5BAD}" name="Wert Verein" dataDxfId="3"/>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D04E994-D3E6-0049-A5F9-7878D0319041}" name="Runde" displayName="Runde" ref="I1:I13" totalsRowShown="0" headerRowDxfId="2" dataDxfId="1">
  <autoFilter ref="I1:I13" xr:uid="{9D04E994-D3E6-0049-A5F9-7878D0319041}"/>
  <tableColumns count="1">
    <tableColumn id="1" xr3:uid="{2901CCD8-EDBC-DF4B-9C06-3C8291D4550C}" name="Runde"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tt1">
    <tabColor theme="4" tint="0.79998168889431442"/>
  </sheetPr>
  <dimension ref="A1:U55"/>
  <sheetViews>
    <sheetView showZeros="0" tabSelected="1" zoomScale="115" workbookViewId="0">
      <pane ySplit="3" topLeftCell="A4" activePane="bottomLeft" state="frozenSplit"/>
      <selection activeCell="I62" sqref="I62:N62"/>
      <selection pane="bottomLeft" activeCell="G5" sqref="G5"/>
    </sheetView>
  </sheetViews>
  <sheetFormatPr baseColWidth="10" defaultColWidth="10.83203125" defaultRowHeight="14" x14ac:dyDescent="0.15"/>
  <cols>
    <col min="1" max="1" width="18.6640625" style="171" customWidth="1"/>
    <col min="2" max="2" width="13" style="172" customWidth="1"/>
    <col min="3" max="3" width="31.1640625" style="173" customWidth="1"/>
    <col min="4" max="4" width="27.33203125" style="172" customWidth="1"/>
    <col min="5" max="5" width="18" style="171" customWidth="1"/>
    <col min="6" max="6" width="10.83203125" style="175"/>
    <col min="7" max="7" width="44.83203125" style="171" customWidth="1"/>
    <col min="8" max="8" width="16.6640625" style="177" customWidth="1"/>
    <col min="9" max="9" width="4.1640625" style="171" customWidth="1"/>
    <col min="10" max="10" width="15.83203125" style="171" customWidth="1"/>
    <col min="11" max="21" width="10.83203125" style="171"/>
    <col min="22" max="16384" width="10.83203125" style="1"/>
  </cols>
  <sheetData>
    <row r="1" spans="1:21" s="7" customFormat="1" ht="36" customHeight="1" x14ac:dyDescent="0.25">
      <c r="A1" s="343" t="s">
        <v>259</v>
      </c>
      <c r="B1" s="344"/>
      <c r="C1" s="344"/>
      <c r="D1" s="344"/>
      <c r="E1" s="344"/>
      <c r="F1" s="336" t="s">
        <v>252</v>
      </c>
      <c r="G1" s="337"/>
      <c r="H1" s="337"/>
      <c r="I1" s="338"/>
      <c r="J1" s="179"/>
      <c r="K1" s="179"/>
      <c r="L1" s="179"/>
      <c r="M1" s="179"/>
      <c r="N1" s="179"/>
      <c r="O1" s="171"/>
      <c r="P1" s="171"/>
      <c r="Q1" s="171"/>
      <c r="R1" s="171"/>
      <c r="S1" s="171"/>
      <c r="T1" s="171"/>
      <c r="U1" s="171"/>
    </row>
    <row r="2" spans="1:21" s="7" customFormat="1" ht="21" customHeight="1" x14ac:dyDescent="0.25">
      <c r="A2" s="169"/>
      <c r="B2" s="170"/>
      <c r="C2" s="170"/>
      <c r="D2" s="170"/>
      <c r="E2" s="170"/>
      <c r="F2" s="341" t="s">
        <v>0</v>
      </c>
      <c r="G2" s="342"/>
      <c r="H2" s="342"/>
      <c r="I2" s="179"/>
      <c r="J2" s="179"/>
      <c r="K2" s="179"/>
      <c r="L2" s="179"/>
      <c r="M2" s="179"/>
      <c r="N2" s="179"/>
      <c r="O2" s="171"/>
      <c r="P2" s="171"/>
      <c r="Q2" s="171"/>
      <c r="R2" s="171"/>
      <c r="S2" s="171"/>
      <c r="T2" s="171"/>
      <c r="U2" s="171"/>
    </row>
    <row r="3" spans="1:21" ht="26" customHeight="1" x14ac:dyDescent="0.15">
      <c r="A3" s="346" t="s">
        <v>248</v>
      </c>
      <c r="B3" s="347"/>
      <c r="C3" s="347"/>
      <c r="D3" s="347"/>
      <c r="F3" s="182" t="s">
        <v>16</v>
      </c>
      <c r="G3" s="183" t="s">
        <v>261</v>
      </c>
      <c r="H3" s="184" t="s">
        <v>40</v>
      </c>
      <c r="I3" s="176"/>
      <c r="J3" s="176"/>
      <c r="K3" s="176"/>
      <c r="L3" s="176"/>
      <c r="M3" s="176"/>
      <c r="N3" s="176"/>
    </row>
    <row r="4" spans="1:21" ht="26" customHeight="1" x14ac:dyDescent="0.15">
      <c r="A4" s="345" t="s">
        <v>13</v>
      </c>
      <c r="B4" s="345"/>
      <c r="C4" s="254"/>
      <c r="D4" s="350" t="s">
        <v>260</v>
      </c>
      <c r="F4" s="185">
        <v>1</v>
      </c>
      <c r="G4" s="276"/>
      <c r="H4" s="258"/>
      <c r="I4" s="177"/>
      <c r="J4" s="177"/>
      <c r="K4" s="177"/>
      <c r="L4" s="177"/>
      <c r="M4" s="177"/>
      <c r="N4" s="177"/>
    </row>
    <row r="5" spans="1:21" ht="26" customHeight="1" x14ac:dyDescent="0.15">
      <c r="A5" s="249"/>
      <c r="B5" s="249" t="s">
        <v>168</v>
      </c>
      <c r="C5" s="254"/>
      <c r="D5" s="351"/>
      <c r="F5" s="185">
        <v>2</v>
      </c>
      <c r="G5" s="276"/>
      <c r="H5" s="258"/>
      <c r="I5" s="177"/>
      <c r="J5" s="177"/>
      <c r="K5" s="177"/>
      <c r="L5" s="177"/>
      <c r="M5" s="177"/>
      <c r="N5" s="177"/>
    </row>
    <row r="6" spans="1:21" ht="26" customHeight="1" x14ac:dyDescent="0.15">
      <c r="A6" s="345" t="s">
        <v>159</v>
      </c>
      <c r="B6" s="358"/>
      <c r="C6" s="255"/>
      <c r="D6" s="351"/>
      <c r="F6" s="185">
        <v>3</v>
      </c>
      <c r="G6" s="276"/>
      <c r="H6" s="258"/>
      <c r="I6" s="177"/>
      <c r="J6" s="339" t="str">
        <f>IF($C$6="","",IF(OR($C$6="Weibliche U12",$C$6="Männliche U12"),"8 Spieler*innen + TW, 6 Ersatzspieler*innen OHNE ETw","10 Spieler*innen + TW, 5 Ersatzspieler*innen, ETw in Ausrüstung!"))</f>
        <v/>
      </c>
      <c r="K6" s="340"/>
      <c r="L6" s="177"/>
      <c r="M6" s="177"/>
      <c r="N6" s="177"/>
    </row>
    <row r="7" spans="1:21" ht="26" customHeight="1" x14ac:dyDescent="0.15">
      <c r="A7" s="345" t="s">
        <v>25</v>
      </c>
      <c r="B7" s="358" t="s">
        <v>17</v>
      </c>
      <c r="C7" s="255"/>
      <c r="D7" s="351"/>
      <c r="F7" s="185">
        <v>4</v>
      </c>
      <c r="G7" s="276"/>
      <c r="H7" s="258"/>
      <c r="I7" s="177"/>
      <c r="J7" s="340"/>
      <c r="K7" s="340"/>
      <c r="L7" s="177"/>
      <c r="M7" s="177"/>
      <c r="N7" s="177"/>
    </row>
    <row r="8" spans="1:21" ht="26" customHeight="1" x14ac:dyDescent="0.15">
      <c r="A8" s="345" t="s">
        <v>14</v>
      </c>
      <c r="B8" s="345"/>
      <c r="C8" s="191"/>
      <c r="D8" s="351"/>
      <c r="F8" s="185">
        <v>5</v>
      </c>
      <c r="G8" s="276"/>
      <c r="H8" s="258"/>
      <c r="I8" s="177"/>
      <c r="J8" s="340"/>
      <c r="K8" s="340"/>
      <c r="L8" s="177"/>
      <c r="M8" s="177"/>
      <c r="N8" s="177"/>
    </row>
    <row r="9" spans="1:21" ht="26" customHeight="1" x14ac:dyDescent="0.15">
      <c r="A9" s="345" t="s">
        <v>20</v>
      </c>
      <c r="B9" s="345"/>
      <c r="C9" s="192"/>
      <c r="D9" s="351"/>
      <c r="F9" s="185">
        <v>6</v>
      </c>
      <c r="G9" s="276"/>
      <c r="H9" s="258"/>
      <c r="I9" s="177"/>
      <c r="J9" s="340"/>
      <c r="K9" s="340"/>
      <c r="L9" s="177"/>
      <c r="M9" s="177"/>
      <c r="N9" s="177"/>
    </row>
    <row r="10" spans="1:21" ht="26" customHeight="1" x14ac:dyDescent="0.15">
      <c r="A10" s="345" t="s">
        <v>158</v>
      </c>
      <c r="B10" s="345"/>
      <c r="C10" s="191"/>
      <c r="D10" s="351"/>
      <c r="F10" s="185">
        <v>7</v>
      </c>
      <c r="G10" s="276"/>
      <c r="H10" s="258"/>
      <c r="I10" s="177"/>
      <c r="J10" s="340"/>
      <c r="K10" s="340"/>
      <c r="L10" s="177"/>
      <c r="M10" s="177"/>
      <c r="N10" s="177"/>
    </row>
    <row r="11" spans="1:21" ht="38" customHeight="1" x14ac:dyDescent="0.15">
      <c r="A11" s="345" t="s">
        <v>18</v>
      </c>
      <c r="B11" s="345"/>
      <c r="C11" s="193"/>
      <c r="D11" s="359" t="str">
        <f>IF(OR($C$6="Männliche U8",$C$6="Männliche U10",$C$6="Weibliche U8",$C$6="Weibliche U10"),"Grau schraffiierte Felder sind nicht auszufüllen!","")</f>
        <v/>
      </c>
      <c r="F11" s="185">
        <v>8</v>
      </c>
      <c r="G11" s="276"/>
      <c r="H11" s="258"/>
      <c r="I11" s="177"/>
      <c r="J11" s="340"/>
      <c r="K11" s="340"/>
      <c r="L11" s="177"/>
      <c r="M11" s="177"/>
      <c r="N11" s="177"/>
    </row>
    <row r="12" spans="1:21" ht="36.75" customHeight="1" x14ac:dyDescent="0.15">
      <c r="A12" s="345" t="s">
        <v>19</v>
      </c>
      <c r="B12" s="345"/>
      <c r="C12" s="193"/>
      <c r="D12" s="360"/>
      <c r="F12" s="185">
        <v>9</v>
      </c>
      <c r="G12" s="276"/>
      <c r="H12" s="258"/>
      <c r="I12" s="177"/>
      <c r="J12" s="340"/>
      <c r="K12" s="340"/>
      <c r="L12" s="177"/>
      <c r="M12" s="177"/>
      <c r="N12" s="177"/>
    </row>
    <row r="13" spans="1:21" ht="26" customHeight="1" x14ac:dyDescent="0.15">
      <c r="A13" s="249"/>
      <c r="B13" s="249" t="s">
        <v>293</v>
      </c>
      <c r="C13" s="193"/>
      <c r="D13" s="361" t="str">
        <f>IF(OR($C$6="Weibliche U18",$C$6="Männliche U18",$C$6="Weibliche U16",$C$6="Weibliche U14",$C$6="Weibliche U12",$C$6="Männliche U16",$C$6="Männliche U14",$C$6="Männliche U12",$C$6="Damen",$C$6="Herren"),"Grau schraffiierte Felder sind nicht auszufüllen!","")</f>
        <v/>
      </c>
      <c r="F13" s="185">
        <v>10</v>
      </c>
      <c r="G13" s="276"/>
      <c r="H13" s="258"/>
      <c r="I13" s="177"/>
      <c r="J13" s="340"/>
      <c r="K13" s="340"/>
      <c r="L13" s="177"/>
      <c r="M13" s="177"/>
      <c r="N13" s="177"/>
    </row>
    <row r="14" spans="1:21" ht="26" customHeight="1" x14ac:dyDescent="0.15">
      <c r="A14" s="345" t="s">
        <v>299</v>
      </c>
      <c r="B14" s="349"/>
      <c r="C14" s="193"/>
      <c r="D14" s="362"/>
      <c r="F14" s="185">
        <v>11</v>
      </c>
      <c r="G14" s="276"/>
      <c r="H14" s="258"/>
      <c r="I14" s="177"/>
      <c r="J14" s="177"/>
      <c r="K14" s="177"/>
      <c r="L14" s="177"/>
      <c r="M14" s="177"/>
      <c r="N14" s="177"/>
    </row>
    <row r="15" spans="1:21" ht="27" customHeight="1" x14ac:dyDescent="0.15">
      <c r="A15" s="348" t="s">
        <v>300</v>
      </c>
      <c r="B15" s="352"/>
      <c r="C15" s="191"/>
      <c r="D15" s="257"/>
      <c r="F15" s="185">
        <v>12</v>
      </c>
      <c r="G15" s="276"/>
      <c r="H15" s="258"/>
      <c r="I15" s="177"/>
      <c r="J15" s="177"/>
      <c r="K15" s="177"/>
      <c r="L15" s="177"/>
      <c r="M15" s="177"/>
      <c r="N15" s="177"/>
    </row>
    <row r="16" spans="1:21" ht="26" customHeight="1" x14ac:dyDescent="0.15">
      <c r="A16" s="353"/>
      <c r="B16" s="354"/>
      <c r="C16" s="191"/>
      <c r="D16" s="257"/>
      <c r="F16" s="185">
        <v>13</v>
      </c>
      <c r="G16" s="276"/>
      <c r="H16" s="258"/>
      <c r="I16" s="177"/>
      <c r="J16" s="177"/>
      <c r="K16" s="177"/>
      <c r="L16" s="177"/>
      <c r="M16" s="177"/>
      <c r="N16" s="177"/>
    </row>
    <row r="17" spans="1:21" ht="30" customHeight="1" x14ac:dyDescent="0.15">
      <c r="A17" s="353"/>
      <c r="B17" s="354"/>
      <c r="C17" s="191"/>
      <c r="D17" s="257"/>
      <c r="F17" s="185">
        <v>14</v>
      </c>
      <c r="G17" s="276"/>
      <c r="H17" s="258"/>
      <c r="I17" s="177"/>
      <c r="J17" s="177"/>
      <c r="K17" s="177"/>
      <c r="L17" s="177"/>
      <c r="M17" s="177"/>
      <c r="N17" s="177"/>
    </row>
    <row r="18" spans="1:21" ht="23" customHeight="1" x14ac:dyDescent="0.15">
      <c r="A18" s="353"/>
      <c r="B18" s="354"/>
      <c r="C18" s="191"/>
      <c r="D18" s="257"/>
      <c r="F18" s="185">
        <v>15</v>
      </c>
      <c r="G18" s="276"/>
      <c r="H18" s="258"/>
      <c r="I18" s="177"/>
      <c r="J18" s="177"/>
      <c r="K18" s="177"/>
      <c r="L18" s="177"/>
      <c r="M18" s="177"/>
      <c r="N18" s="177"/>
    </row>
    <row r="19" spans="1:21" ht="36" customHeight="1" x14ac:dyDescent="0.15">
      <c r="A19" s="348" t="s">
        <v>136</v>
      </c>
      <c r="B19" s="348"/>
      <c r="C19" s="191"/>
      <c r="D19" s="355" t="s">
        <v>337</v>
      </c>
      <c r="F19" s="185">
        <v>16</v>
      </c>
      <c r="G19" s="276"/>
      <c r="H19" s="258"/>
      <c r="I19" s="177"/>
      <c r="J19" s="177"/>
      <c r="K19" s="177"/>
      <c r="L19" s="177"/>
      <c r="M19" s="177"/>
      <c r="N19" s="177"/>
    </row>
    <row r="20" spans="1:21" ht="33" customHeight="1" x14ac:dyDescent="0.15">
      <c r="A20" s="348" t="s">
        <v>21</v>
      </c>
      <c r="B20" s="348"/>
      <c r="C20" s="191"/>
      <c r="D20" s="356"/>
      <c r="F20" s="185">
        <v>17</v>
      </c>
      <c r="G20" s="276"/>
      <c r="H20" s="258" t="s">
        <v>226</v>
      </c>
      <c r="I20" s="177"/>
      <c r="J20" s="177"/>
      <c r="K20" s="177"/>
      <c r="L20" s="177"/>
      <c r="M20" s="177"/>
      <c r="N20" s="177"/>
    </row>
    <row r="21" spans="1:21" s="7" customFormat="1" ht="27" customHeight="1" x14ac:dyDescent="0.15">
      <c r="A21" s="345" t="s">
        <v>137</v>
      </c>
      <c r="B21" s="345"/>
      <c r="C21" s="191"/>
      <c r="D21" s="357"/>
      <c r="E21" s="171"/>
      <c r="F21" s="189"/>
      <c r="G21" s="190"/>
      <c r="H21" s="180"/>
      <c r="I21" s="177"/>
      <c r="J21" s="177"/>
      <c r="K21" s="177"/>
      <c r="L21" s="177"/>
      <c r="M21" s="177"/>
      <c r="N21" s="177"/>
      <c r="O21" s="171"/>
      <c r="P21" s="171"/>
      <c r="Q21" s="171"/>
      <c r="R21" s="171"/>
      <c r="S21" s="171"/>
      <c r="T21" s="171"/>
      <c r="U21" s="171"/>
    </row>
    <row r="22" spans="1:21" s="7" customFormat="1" ht="27" customHeight="1" x14ac:dyDescent="0.15">
      <c r="A22" s="345" t="s">
        <v>190</v>
      </c>
      <c r="B22" s="369"/>
      <c r="C22" s="191"/>
      <c r="D22" s="300"/>
      <c r="E22" s="171"/>
      <c r="F22" s="189"/>
      <c r="G22" s="190"/>
      <c r="H22" s="180"/>
      <c r="I22" s="177"/>
      <c r="J22" s="177"/>
      <c r="K22" s="177"/>
      <c r="L22" s="177"/>
      <c r="M22" s="177"/>
      <c r="N22" s="177"/>
      <c r="O22" s="171"/>
      <c r="P22" s="171"/>
      <c r="Q22" s="171"/>
      <c r="R22" s="171"/>
      <c r="S22" s="171"/>
      <c r="T22" s="171"/>
      <c r="U22" s="171"/>
    </row>
    <row r="23" spans="1:21" s="7" customFormat="1" ht="27" customHeight="1" x14ac:dyDescent="0.15">
      <c r="A23" s="345" t="s">
        <v>262</v>
      </c>
      <c r="B23" s="369" t="s">
        <v>191</v>
      </c>
      <c r="C23" s="256"/>
      <c r="D23" s="300"/>
      <c r="E23" s="171"/>
      <c r="F23" s="189"/>
      <c r="G23" s="190"/>
      <c r="H23" s="180"/>
      <c r="I23" s="177"/>
      <c r="J23" s="177"/>
      <c r="K23" s="177"/>
      <c r="L23" s="177"/>
      <c r="M23" s="177"/>
      <c r="N23" s="177"/>
      <c r="O23" s="171"/>
      <c r="P23" s="171"/>
      <c r="Q23" s="171"/>
      <c r="R23" s="171"/>
      <c r="S23" s="171"/>
      <c r="T23" s="171"/>
      <c r="U23" s="171"/>
    </row>
    <row r="24" spans="1:21" s="7" customFormat="1" ht="27" customHeight="1" x14ac:dyDescent="0.15">
      <c r="A24" s="367" t="s">
        <v>192</v>
      </c>
      <c r="B24" s="368"/>
      <c r="C24" s="256"/>
      <c r="D24" s="300"/>
      <c r="E24" s="171"/>
      <c r="F24" s="189"/>
      <c r="G24" s="190"/>
      <c r="H24" s="180"/>
      <c r="I24" s="208"/>
      <c r="J24" s="208"/>
      <c r="K24" s="208"/>
      <c r="L24" s="208"/>
      <c r="M24" s="208"/>
      <c r="N24" s="208"/>
      <c r="O24" s="171"/>
      <c r="P24" s="171"/>
      <c r="Q24" s="171"/>
      <c r="R24" s="171"/>
      <c r="S24" s="171"/>
      <c r="T24" s="171"/>
      <c r="U24" s="171"/>
    </row>
    <row r="25" spans="1:21" s="7" customFormat="1" ht="27" customHeight="1" x14ac:dyDescent="0.15">
      <c r="A25" s="367" t="s">
        <v>193</v>
      </c>
      <c r="B25" s="368"/>
      <c r="C25" s="256"/>
      <c r="D25" s="300"/>
      <c r="E25" s="171"/>
      <c r="F25" s="175"/>
      <c r="G25" s="171"/>
      <c r="H25" s="177"/>
      <c r="I25" s="177"/>
      <c r="J25" s="177"/>
      <c r="K25" s="177"/>
      <c r="L25" s="177"/>
      <c r="M25" s="177"/>
      <c r="N25" s="177"/>
      <c r="O25" s="171"/>
      <c r="P25" s="171"/>
      <c r="Q25" s="171"/>
      <c r="R25" s="171"/>
      <c r="S25" s="171"/>
      <c r="T25" s="171"/>
      <c r="U25" s="171"/>
    </row>
    <row r="26" spans="1:21" ht="40" customHeight="1" x14ac:dyDescent="0.15">
      <c r="A26" s="250"/>
      <c r="B26" s="273"/>
      <c r="C26" s="274"/>
      <c r="E26" s="198"/>
      <c r="I26" s="177"/>
      <c r="J26" s="177"/>
      <c r="K26" s="177"/>
      <c r="L26" s="177"/>
      <c r="M26" s="177"/>
    </row>
    <row r="27" spans="1:21" s="7" customFormat="1" ht="40" customHeight="1" x14ac:dyDescent="0.15">
      <c r="A27" s="288" t="s">
        <v>247</v>
      </c>
      <c r="B27" s="248"/>
      <c r="C27" s="198"/>
      <c r="D27" s="178"/>
      <c r="E27" s="171"/>
      <c r="F27" s="178"/>
      <c r="G27" s="178"/>
      <c r="H27" s="175"/>
      <c r="I27" s="171"/>
      <c r="J27" s="177"/>
      <c r="K27" s="177"/>
      <c r="L27" s="177"/>
      <c r="M27" s="177"/>
      <c r="N27" s="177"/>
      <c r="O27" s="171"/>
      <c r="P27" s="171"/>
      <c r="Q27" s="171"/>
      <c r="R27" s="171"/>
      <c r="S27" s="171"/>
      <c r="T27" s="171"/>
      <c r="U27" s="171"/>
    </row>
    <row r="28" spans="1:21" ht="30.75" customHeight="1" x14ac:dyDescent="0.15">
      <c r="A28" s="365"/>
      <c r="B28" s="366"/>
      <c r="C28" s="179" t="s">
        <v>199</v>
      </c>
      <c r="D28" s="179" t="s">
        <v>256</v>
      </c>
      <c r="E28" s="178" t="s">
        <v>255</v>
      </c>
      <c r="F28" s="178" t="s">
        <v>238</v>
      </c>
      <c r="G28" s="178" t="s">
        <v>9</v>
      </c>
      <c r="I28" s="177"/>
      <c r="J28" s="177"/>
      <c r="K28" s="177"/>
      <c r="L28" s="177"/>
      <c r="M28" s="177"/>
    </row>
    <row r="29" spans="1:21" ht="30.75" customHeight="1" x14ac:dyDescent="0.15">
      <c r="A29" s="363" t="s">
        <v>253</v>
      </c>
      <c r="B29" s="364"/>
      <c r="C29" s="258"/>
      <c r="D29" s="259"/>
      <c r="E29" s="258"/>
      <c r="F29" s="301">
        <v>10</v>
      </c>
      <c r="G29" s="259"/>
      <c r="I29" s="177"/>
      <c r="J29" s="177"/>
      <c r="K29" s="177"/>
      <c r="L29" s="177"/>
      <c r="M29" s="177"/>
    </row>
    <row r="30" spans="1:21" ht="30.75" customHeight="1" x14ac:dyDescent="0.15">
      <c r="A30" s="363" t="s">
        <v>253</v>
      </c>
      <c r="B30" s="364"/>
      <c r="C30" s="258"/>
      <c r="D30" s="259"/>
      <c r="E30" s="260"/>
      <c r="F30" s="301">
        <v>10</v>
      </c>
      <c r="G30" s="259"/>
      <c r="I30" s="177"/>
      <c r="J30" s="177"/>
      <c r="K30" s="177"/>
      <c r="L30" s="177"/>
      <c r="M30" s="177"/>
    </row>
    <row r="31" spans="1:21" ht="30.75" customHeight="1" x14ac:dyDescent="0.15">
      <c r="A31" s="363" t="s">
        <v>254</v>
      </c>
      <c r="B31" s="364"/>
      <c r="C31" s="258"/>
      <c r="D31" s="259"/>
      <c r="E31" s="260"/>
      <c r="F31" s="301">
        <v>10</v>
      </c>
      <c r="G31" s="259"/>
    </row>
    <row r="32" spans="1:21" ht="30.75" customHeight="1" x14ac:dyDescent="0.15">
      <c r="A32" s="181"/>
      <c r="B32" s="180"/>
      <c r="C32" s="180"/>
      <c r="D32" s="177"/>
      <c r="E32" s="174"/>
    </row>
    <row r="33" spans="1:5" ht="30.75" customHeight="1" x14ac:dyDescent="0.15">
      <c r="A33" s="181"/>
      <c r="B33" s="180"/>
      <c r="C33" s="180"/>
      <c r="D33" s="177"/>
      <c r="E33" s="174"/>
    </row>
    <row r="34" spans="1:5" ht="30.75" customHeight="1" x14ac:dyDescent="0.15">
      <c r="A34" s="181"/>
      <c r="B34" s="180"/>
      <c r="C34" s="180"/>
      <c r="D34" s="177"/>
      <c r="E34" s="174"/>
    </row>
    <row r="35" spans="1:5" ht="30.75" customHeight="1" x14ac:dyDescent="0.15">
      <c r="A35" s="181"/>
      <c r="B35" s="180"/>
      <c r="C35" s="180"/>
      <c r="D35" s="177"/>
      <c r="E35" s="174"/>
    </row>
    <row r="36" spans="1:5" ht="30.75" customHeight="1" x14ac:dyDescent="0.15">
      <c r="A36" s="181"/>
      <c r="B36" s="180"/>
      <c r="C36" s="180"/>
      <c r="D36" s="177"/>
      <c r="E36" s="174"/>
    </row>
    <row r="37" spans="1:5" ht="30.75" customHeight="1" x14ac:dyDescent="0.15">
      <c r="A37" s="181"/>
      <c r="B37" s="180"/>
      <c r="C37" s="180"/>
      <c r="D37" s="177"/>
      <c r="E37" s="174"/>
    </row>
    <row r="38" spans="1:5" ht="30.75" customHeight="1" x14ac:dyDescent="0.15">
      <c r="A38" s="181"/>
      <c r="B38" s="177"/>
      <c r="C38" s="180"/>
      <c r="D38" s="177"/>
      <c r="E38" s="174"/>
    </row>
    <row r="39" spans="1:5" ht="30.75" customHeight="1" x14ac:dyDescent="0.15">
      <c r="A39" s="181"/>
      <c r="B39" s="180"/>
      <c r="C39" s="180"/>
      <c r="D39" s="177"/>
      <c r="E39" s="174"/>
    </row>
    <row r="40" spans="1:5" ht="30.75" customHeight="1" x14ac:dyDescent="0.15">
      <c r="A40" s="181"/>
      <c r="B40" s="180"/>
      <c r="C40" s="180"/>
      <c r="D40" s="177"/>
      <c r="E40" s="174"/>
    </row>
    <row r="41" spans="1:5" ht="27" customHeight="1" x14ac:dyDescent="0.15">
      <c r="A41" s="181"/>
      <c r="B41" s="180"/>
      <c r="C41" s="180"/>
      <c r="D41" s="177"/>
      <c r="E41" s="174"/>
    </row>
    <row r="42" spans="1:5" ht="27" customHeight="1" x14ac:dyDescent="0.15">
      <c r="A42" s="181"/>
      <c r="B42" s="180"/>
      <c r="C42" s="180"/>
      <c r="D42" s="177"/>
      <c r="E42" s="174"/>
    </row>
    <row r="43" spans="1:5" ht="27" customHeight="1" x14ac:dyDescent="0.15">
      <c r="A43" s="181"/>
      <c r="B43" s="180"/>
      <c r="C43" s="180"/>
      <c r="D43" s="177"/>
      <c r="E43" s="174"/>
    </row>
    <row r="44" spans="1:5" ht="27" customHeight="1" x14ac:dyDescent="0.15">
      <c r="A44" s="181"/>
      <c r="B44" s="180"/>
      <c r="C44" s="180"/>
      <c r="D44" s="177"/>
      <c r="E44" s="174"/>
    </row>
    <row r="45" spans="1:5" ht="27" customHeight="1" x14ac:dyDescent="0.15">
      <c r="A45" s="181"/>
      <c r="B45" s="180"/>
      <c r="C45" s="180"/>
      <c r="D45" s="177"/>
      <c r="E45" s="174"/>
    </row>
    <row r="46" spans="1:5" x14ac:dyDescent="0.15">
      <c r="A46" s="181"/>
      <c r="B46" s="177"/>
      <c r="C46" s="180"/>
      <c r="D46" s="177"/>
    </row>
    <row r="47" spans="1:5" x14ac:dyDescent="0.15">
      <c r="A47" s="181"/>
      <c r="B47" s="180"/>
      <c r="C47" s="180"/>
      <c r="D47" s="177"/>
    </row>
    <row r="48" spans="1:5" x14ac:dyDescent="0.15">
      <c r="A48" s="181"/>
      <c r="B48" s="180"/>
      <c r="C48" s="180"/>
      <c r="D48" s="177"/>
    </row>
    <row r="49" spans="1:2" x14ac:dyDescent="0.15">
      <c r="A49" s="181"/>
      <c r="B49" s="180"/>
    </row>
    <row r="55" spans="1:2" ht="18.75" customHeight="1" x14ac:dyDescent="0.15"/>
  </sheetData>
  <sheetProtection algorithmName="SHA-512" hashValue="b+OuTTjT+kSFxEy6tGc9eodqmCZ0D1u42zFeviNBHEuFkuCrjeeLkO2QA6VbJL6q36EaGeo0HhI3ch/KsfwruQ==" saltValue="MJ4Nn7YamCycnjR6liMqVA==" spinCount="100000" sheet="1" objects="1" scenarios="1"/>
  <dataConsolidate/>
  <mergeCells count="30">
    <mergeCell ref="A31:B31"/>
    <mergeCell ref="A28:B28"/>
    <mergeCell ref="A21:B21"/>
    <mergeCell ref="A24:B24"/>
    <mergeCell ref="A25:B25"/>
    <mergeCell ref="A29:B29"/>
    <mergeCell ref="A30:B30"/>
    <mergeCell ref="A22:B22"/>
    <mergeCell ref="A23:B23"/>
    <mergeCell ref="A19:B19"/>
    <mergeCell ref="A20:B20"/>
    <mergeCell ref="A14:B14"/>
    <mergeCell ref="D4:D10"/>
    <mergeCell ref="A15:B18"/>
    <mergeCell ref="D19:D21"/>
    <mergeCell ref="A9:B9"/>
    <mergeCell ref="A4:B4"/>
    <mergeCell ref="A6:B6"/>
    <mergeCell ref="A7:B7"/>
    <mergeCell ref="A11:B11"/>
    <mergeCell ref="A12:B12"/>
    <mergeCell ref="D11:D12"/>
    <mergeCell ref="D13:D14"/>
    <mergeCell ref="F1:I1"/>
    <mergeCell ref="J6:K13"/>
    <mergeCell ref="F2:H2"/>
    <mergeCell ref="A1:E1"/>
    <mergeCell ref="A8:B8"/>
    <mergeCell ref="A3:D3"/>
    <mergeCell ref="A10:B10"/>
  </mergeCells>
  <phoneticPr fontId="13" type="noConversion"/>
  <conditionalFormatting sqref="G4:H4 H5:H15 G5:G20">
    <cfRule type="expression" dxfId="73" priority="9">
      <formula>OR($C$6="Weibliche U8",$C$6="Männliche U8",$C$6="Männliche U10",$C$6="Weibliche U10")</formula>
    </cfRule>
  </conditionalFormatting>
  <conditionalFormatting sqref="C12 C19:C25 C8">
    <cfRule type="expression" dxfId="72" priority="8">
      <formula>OR($C$6="Weibliche U8",$C$6="Männliche U8",$C$6="Männliche U10",$C$6="Weibliche U10")</formula>
    </cfRule>
  </conditionalFormatting>
  <conditionalFormatting sqref="C13:C14">
    <cfRule type="expression" dxfId="71" priority="1">
      <formula>OR($C$6="Weibliche U18",$C$6="Männliche U18",$C$6="Weibliche U16",$C$6="Weibliche U14",$C$6="Weibliche U12",$C$6="Männliche U16",$C$6="Männliche U14",$C$6="Männliche U12",$C$6="Damen",$C$6="Herren")</formula>
    </cfRule>
  </conditionalFormatting>
  <dataValidations count="4">
    <dataValidation type="date" allowBlank="1" showInputMessage="1" showErrorMessage="1" prompt="Bitte das Datum in folgendem Format eintragen TT.MM.JJJJ." sqref="C4" xr:uid="{51809559-B52F-7C46-9DF0-DDB6058C7B7B}">
      <formula1>44197</formula1>
      <formula2>55153</formula2>
    </dataValidation>
    <dataValidation type="time" allowBlank="1" showInputMessage="1" showErrorMessage="1" prompt="Bitte die Uhrzeit in Format HH:MM eintragen." sqref="C9" xr:uid="{F8E48B60-9071-8C48-9102-6E2B7DA27D48}">
      <formula1>0.375</formula1>
      <formula2>0.916666666666667</formula2>
    </dataValidation>
    <dataValidation allowBlank="1" showInputMessage="1" showErrorMessage="1" prompt="Hier werden die bis zu vier Personen namentlich aufgeführt, die sich auf der Mannschaftsbank aufhalten dürfen. Bitte Nachnamen, Vornamen angeben._x000a_" sqref="C15:C18" xr:uid="{5CABEEE1-3F91-1F4C-9F92-7B59246C778A}"/>
    <dataValidation allowBlank="1" showInputMessage="1" showErrorMessage="1" prompt="Bitte den Ort eintragen._x000a_" sqref="C10" xr:uid="{648AECE8-45C4-2842-B33A-53CBA1CB6BC0}"/>
  </dataValidations>
  <pageMargins left="0.78740157499999996" right="0.78740157499999996" top="0.984251969" bottom="0.984251969" header="0.5" footer="0.5"/>
  <pageSetup paperSize="9" fitToWidth="0" fitToHeight="0" orientation="portrait" horizontalDpi="4294967292" verticalDpi="4294967292" r:id="rId1"/>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823920EE-7E16-8642-A95F-74C7A9367358}">
          <x14:formula1>
            <xm:f>Werte!$I$2:$I$12</xm:f>
          </x14:formula1>
          <xm:sqref>C9</xm:sqref>
        </x14:dataValidation>
        <x14:dataValidation type="list" allowBlank="1" showInputMessage="1" showErrorMessage="1" xr:uid="{DD58589E-6E6E-F840-BC37-A98705130F6F}">
          <x14:formula1>
            <xm:f>Werte!$J$2:$J$4</xm:f>
          </x14:formula1>
          <xm:sqref>N4:N25 K27:N27 I28:M30 I21:M26</xm:sqref>
        </x14:dataValidation>
        <x14:dataValidation type="list" allowBlank="1" showInputMessage="1" showErrorMessage="1" prompt="Bitte wählen Sie eine Funktion aus der Dropdown Liste aus." xr:uid="{A1F2A682-599A-144D-BAE5-BF7EB4EC69E6}">
          <x14:formula1>
            <xm:f>Werte!$S$2:$S$7</xm:f>
          </x14:formula1>
          <xm:sqref>D15:D18</xm:sqref>
        </x14:dataValidation>
        <x14:dataValidation type="list" allowBlank="1" showInputMessage="1" showErrorMessage="1" xr:uid="{2C9E2618-7EB2-8E4D-A483-B7795BB5B407}">
          <x14:formula1>
            <xm:f>Spielerliste!$A:$A</xm:f>
          </x14:formula1>
          <xm:sqref>G25</xm:sqref>
        </x14:dataValidation>
        <x14:dataValidation type="list" allowBlank="1" showInputMessage="1" showErrorMessage="1" prompt="Bitte Position Spieler*in wählen." xr:uid="{B5C68202-B428-6841-B9D9-D18AEFFC9743}">
          <x14:formula1>
            <xm:f>Werte!$G$2:$G$5</xm:f>
          </x14:formula1>
          <xm:sqref>J27 H28:H30 H4:H20 H23:H26</xm:sqref>
        </x14:dataValidation>
        <x14:dataValidation type="list" allowBlank="1" showInputMessage="1" showErrorMessage="1" xr:uid="{00000000-0002-0000-0000-000000000000}">
          <x14:formula1>
            <xm:f>Spielerliste!$B$4:$B$43</xm:f>
          </x14:formula1>
          <xm:sqref>I27</xm:sqref>
        </x14:dataValidation>
        <x14:dataValidation type="list" allowBlank="1" showInputMessage="1" showErrorMessage="1" xr:uid="{108E259B-E876-2241-8C91-6D091EA64FCE}">
          <x14:formula1>
            <xm:f>Spielerliste!$A$2:$A$43</xm:f>
          </x14:formula1>
          <xm:sqref>G23:G24</xm:sqref>
        </x14:dataValidation>
        <x14:dataValidation type="list" allowBlank="1" showInputMessage="1" showErrorMessage="1" prompt="Bitte wählen Sie aus der Dropdown Liste aus." xr:uid="{DF016F39-9D8B-324C-A19F-46C37B3DA45F}">
          <x14:formula1>
            <xm:f>Werte!$I$2:$I$13</xm:f>
          </x14:formula1>
          <xm:sqref>C8</xm:sqref>
        </x14:dataValidation>
        <x14:dataValidation type="list" allowBlank="1" showInputMessage="1" showErrorMessage="1" prompt="Bitte wählen Sie aus der Dropdown Liste aus." xr:uid="{3BE92A8B-D76D-414F-BA4A-3980EE912A3E}">
          <x14:formula1>
            <xm:f>Werte!$A$2:$A$16</xm:f>
          </x14:formula1>
          <xm:sqref>C6</xm:sqref>
        </x14:dataValidation>
        <x14:dataValidation type="list" allowBlank="1" showInputMessage="1" showErrorMessage="1" prompt="Bitte wählen Sie aus der Dropdown Liste aus." xr:uid="{E20B275C-2821-1A42-B263-96299CE0F541}">
          <x14:formula1>
            <xm:f>Werte!$D$2:$D$5</xm:f>
          </x14:formula1>
          <xm:sqref>C7</xm:sqref>
        </x14:dataValidation>
        <x14:dataValidation type="list" showInputMessage="1" showErrorMessage="1" xr:uid="{D7B6FFB6-D248-5345-B6D1-1856958346B1}">
          <x14:formula1>
            <xm:f>Werte!$Q$2:$Q$4</xm:f>
          </x14:formula1>
          <xm:sqref>C5</xm:sqref>
        </x14:dataValidation>
        <x14:dataValidation type="list" allowBlank="1" showInputMessage="1" showErrorMessage="1" prompt="Bitte wählen Sie aus der Dropdown Liste aus." xr:uid="{BAC4853A-9B26-114A-9B66-4F45B2043357}">
          <x14:formula1>
            <xm:f>Werte!$M$2:$M$30</xm:f>
          </x14:formula1>
          <xm:sqref>C12:C14</xm:sqref>
        </x14:dataValidation>
        <x14:dataValidation type="list" allowBlank="1" showInputMessage="1" showErrorMessage="1" prompt="Bitte wählen Sie aus der Dropdown Liste aus._x000a_" xr:uid="{E952C439-A913-4043-8DAC-5C940D7F79F5}">
          <x14:formula1>
            <xm:f>Werte!$M$2:$M$30</xm:f>
          </x14:formula1>
          <xm:sqref>C11</xm:sqref>
        </x14:dataValidation>
        <x14:dataValidation type="list" showInputMessage="1" showErrorMessage="1" xr:uid="{805AA68F-E717-314D-A71F-DDCDE4030D70}">
          <x14:formula1>
            <xm:f>Spielerliste!$A$2:$A$43</xm:f>
          </x14:formula1>
          <xm:sqref>G4:G20</xm:sqref>
        </x14:dataValidation>
      </x14:dataValidation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tt2">
    <tabColor theme="5" tint="0.59999389629810485"/>
  </sheetPr>
  <dimension ref="A1:Q112"/>
  <sheetViews>
    <sheetView topLeftCell="B2" zoomScale="106" workbookViewId="0">
      <selection activeCell="B2" sqref="B2:F24"/>
    </sheetView>
  </sheetViews>
  <sheetFormatPr baseColWidth="10" defaultColWidth="21.83203125" defaultRowHeight="15" x14ac:dyDescent="0.2"/>
  <cols>
    <col min="1" max="1" width="19.5" style="275" hidden="1" customWidth="1"/>
    <col min="2" max="2" width="29.6640625" style="168" customWidth="1"/>
    <col min="3" max="3" width="11.6640625" style="168" bestFit="1" customWidth="1"/>
    <col min="4" max="4" width="18" style="268" bestFit="1" customWidth="1"/>
    <col min="5" max="5" width="16.6640625" style="270" bestFit="1" customWidth="1"/>
    <col min="6" max="6" width="18.6640625" style="272" bestFit="1" customWidth="1"/>
    <col min="7" max="17" width="21.83203125" style="166"/>
  </cols>
  <sheetData>
    <row r="1" spans="1:6" ht="39.75" customHeight="1" x14ac:dyDescent="0.2">
      <c r="A1" s="285" t="s">
        <v>199</v>
      </c>
      <c r="B1" s="320" t="s">
        <v>2</v>
      </c>
      <c r="C1" s="320" t="s">
        <v>53</v>
      </c>
      <c r="D1" s="321" t="s">
        <v>22</v>
      </c>
      <c r="E1" s="322" t="s">
        <v>23</v>
      </c>
      <c r="F1" s="323" t="s">
        <v>24</v>
      </c>
    </row>
    <row r="2" spans="1:6" ht="39.75" customHeight="1" x14ac:dyDescent="0.2">
      <c r="A2" s="278" t="str">
        <f>CONCATENATE(Mannschaft[[#This Row],[Name]],", ",Mannschaft[[#This Row],[Vorname]])</f>
        <v xml:space="preserve">, </v>
      </c>
      <c r="B2" s="284"/>
      <c r="C2" s="279"/>
      <c r="D2" s="280"/>
      <c r="E2" s="281"/>
      <c r="F2" s="281"/>
    </row>
    <row r="3" spans="1:6" ht="39.75" customHeight="1" x14ac:dyDescent="0.2">
      <c r="A3" s="278" t="str">
        <f>CONCATENATE(Mannschaft[[#This Row],[Name]],", ",Mannschaft[[#This Row],[Vorname]])</f>
        <v xml:space="preserve">, </v>
      </c>
      <c r="B3" s="284"/>
      <c r="C3" s="279"/>
      <c r="D3" s="282"/>
      <c r="E3" s="283"/>
      <c r="F3" s="283"/>
    </row>
    <row r="4" spans="1:6" ht="30" customHeight="1" x14ac:dyDescent="0.2">
      <c r="A4" s="278" t="str">
        <f>CONCATENATE(Mannschaft[[#This Row],[Name]],", ",Mannschaft[[#This Row],[Vorname]])</f>
        <v xml:space="preserve">, </v>
      </c>
      <c r="B4" s="284"/>
      <c r="C4" s="279"/>
      <c r="D4" s="282"/>
      <c r="E4" s="283"/>
      <c r="F4" s="283"/>
    </row>
    <row r="5" spans="1:6" ht="30" customHeight="1" x14ac:dyDescent="0.2">
      <c r="A5" s="278" t="str">
        <f>CONCATENATE(Mannschaft[[#This Row],[Name]],", ",Mannschaft[[#This Row],[Vorname]])</f>
        <v xml:space="preserve">, </v>
      </c>
      <c r="B5" s="284"/>
      <c r="C5" s="279"/>
      <c r="D5" s="282"/>
      <c r="E5" s="283"/>
      <c r="F5" s="283"/>
    </row>
    <row r="6" spans="1:6" ht="30" customHeight="1" x14ac:dyDescent="0.2">
      <c r="A6" s="278" t="str">
        <f>CONCATENATE(Mannschaft[[#This Row],[Name]],", ",Mannschaft[[#This Row],[Vorname]])</f>
        <v xml:space="preserve">, </v>
      </c>
      <c r="B6" s="284"/>
      <c r="C6" s="279"/>
      <c r="D6" s="282"/>
      <c r="E6" s="283"/>
      <c r="F6" s="283"/>
    </row>
    <row r="7" spans="1:6" ht="30" customHeight="1" x14ac:dyDescent="0.2">
      <c r="A7" s="278" t="str">
        <f>CONCATENATE(Mannschaft[[#This Row],[Name]],", ",Mannschaft[[#This Row],[Vorname]])</f>
        <v xml:space="preserve">, </v>
      </c>
      <c r="B7" s="284"/>
      <c r="C7" s="279"/>
      <c r="D7" s="282"/>
      <c r="E7" s="283"/>
      <c r="F7" s="283"/>
    </row>
    <row r="8" spans="1:6" ht="30" customHeight="1" x14ac:dyDescent="0.2">
      <c r="A8" s="278" t="str">
        <f>CONCATENATE(Mannschaft[[#This Row],[Name]],", ",Mannschaft[[#This Row],[Vorname]])</f>
        <v xml:space="preserve">, </v>
      </c>
      <c r="B8" s="284"/>
      <c r="C8" s="279"/>
      <c r="D8" s="282"/>
      <c r="E8" s="283"/>
      <c r="F8" s="283"/>
    </row>
    <row r="9" spans="1:6" ht="30" customHeight="1" x14ac:dyDescent="0.2">
      <c r="A9" s="278" t="str">
        <f>CONCATENATE(Mannschaft[[#This Row],[Name]],", ",Mannschaft[[#This Row],[Vorname]])</f>
        <v xml:space="preserve">, </v>
      </c>
      <c r="B9" s="284"/>
      <c r="C9" s="279"/>
      <c r="D9" s="282"/>
      <c r="E9" s="283"/>
      <c r="F9" s="283"/>
    </row>
    <row r="10" spans="1:6" ht="30" customHeight="1" x14ac:dyDescent="0.2">
      <c r="A10" s="278" t="str">
        <f>CONCATENATE(Mannschaft[[#This Row],[Name]],", ",Mannschaft[[#This Row],[Vorname]])</f>
        <v xml:space="preserve">, </v>
      </c>
      <c r="B10" s="284"/>
      <c r="C10" s="279"/>
      <c r="D10" s="282"/>
      <c r="E10" s="283"/>
      <c r="F10" s="283"/>
    </row>
    <row r="11" spans="1:6" ht="30" customHeight="1" x14ac:dyDescent="0.2">
      <c r="A11" s="278" t="str">
        <f>CONCATENATE(Mannschaft[[#This Row],[Name]],", ",Mannschaft[[#This Row],[Vorname]])</f>
        <v xml:space="preserve">, </v>
      </c>
      <c r="B11" s="284"/>
      <c r="C11" s="279"/>
      <c r="D11" s="282"/>
      <c r="E11" s="283"/>
      <c r="F11" s="283"/>
    </row>
    <row r="12" spans="1:6" ht="30" customHeight="1" x14ac:dyDescent="0.2">
      <c r="A12" s="278" t="str">
        <f>CONCATENATE(Mannschaft[[#This Row],[Name]],", ",Mannschaft[[#This Row],[Vorname]])</f>
        <v xml:space="preserve">, </v>
      </c>
      <c r="B12" s="284"/>
      <c r="C12" s="279"/>
      <c r="D12" s="282"/>
      <c r="E12" s="283"/>
      <c r="F12" s="283"/>
    </row>
    <row r="13" spans="1:6" ht="30" customHeight="1" x14ac:dyDescent="0.2">
      <c r="A13" s="278" t="str">
        <f>CONCATENATE(Mannschaft[[#This Row],[Name]],", ",Mannschaft[[#This Row],[Vorname]])</f>
        <v xml:space="preserve">, </v>
      </c>
      <c r="B13" s="284"/>
      <c r="C13" s="279"/>
      <c r="D13" s="282"/>
      <c r="E13" s="283"/>
      <c r="F13" s="283"/>
    </row>
    <row r="14" spans="1:6" ht="30" customHeight="1" x14ac:dyDescent="0.2">
      <c r="A14" s="278" t="str">
        <f>CONCATENATE(Mannschaft[[#This Row],[Name]],", ",Mannschaft[[#This Row],[Vorname]])</f>
        <v xml:space="preserve">, </v>
      </c>
      <c r="B14" s="284"/>
      <c r="C14" s="279"/>
      <c r="D14" s="282"/>
      <c r="E14" s="283"/>
      <c r="F14" s="283"/>
    </row>
    <row r="15" spans="1:6" ht="30" customHeight="1" x14ac:dyDescent="0.2">
      <c r="A15" s="278" t="str">
        <f>CONCATENATE(Mannschaft[[#This Row],[Name]],", ",Mannschaft[[#This Row],[Vorname]])</f>
        <v xml:space="preserve">, </v>
      </c>
      <c r="B15" s="284"/>
      <c r="C15" s="279"/>
      <c r="D15" s="282"/>
      <c r="E15" s="283"/>
      <c r="F15" s="283"/>
    </row>
    <row r="16" spans="1:6" ht="30" customHeight="1" x14ac:dyDescent="0.2">
      <c r="A16" s="278" t="str">
        <f>CONCATENATE(Mannschaft[[#This Row],[Name]],", ",Mannschaft[[#This Row],[Vorname]])</f>
        <v xml:space="preserve">, </v>
      </c>
      <c r="B16" s="284"/>
      <c r="C16" s="279"/>
      <c r="D16" s="282"/>
      <c r="E16" s="283"/>
      <c r="F16" s="283"/>
    </row>
    <row r="17" spans="1:6" ht="30" customHeight="1" x14ac:dyDescent="0.2">
      <c r="A17" s="278" t="str">
        <f>CONCATENATE(Mannschaft[[#This Row],[Name]],", ",Mannschaft[[#This Row],[Vorname]])</f>
        <v xml:space="preserve">, </v>
      </c>
      <c r="B17" s="284"/>
      <c r="C17" s="279"/>
      <c r="D17" s="282"/>
      <c r="E17" s="283"/>
      <c r="F17" s="283"/>
    </row>
    <row r="18" spans="1:6" ht="30" customHeight="1" x14ac:dyDescent="0.2">
      <c r="A18" s="278" t="str">
        <f>CONCATENATE(Mannschaft[[#This Row],[Name]],", ",Mannschaft[[#This Row],[Vorname]])</f>
        <v xml:space="preserve">, </v>
      </c>
      <c r="B18" s="284"/>
      <c r="C18" s="279"/>
      <c r="D18" s="282"/>
      <c r="E18" s="283"/>
      <c r="F18" s="283"/>
    </row>
    <row r="19" spans="1:6" ht="30" customHeight="1" x14ac:dyDescent="0.2">
      <c r="A19" s="278" t="str">
        <f>CONCATENATE(Mannschaft[[#This Row],[Name]],", ",Mannschaft[[#This Row],[Vorname]])</f>
        <v xml:space="preserve">, </v>
      </c>
      <c r="B19" s="284"/>
      <c r="C19" s="279"/>
      <c r="D19" s="282"/>
      <c r="E19" s="283"/>
      <c r="F19" s="283"/>
    </row>
    <row r="20" spans="1:6" ht="30" customHeight="1" x14ac:dyDescent="0.2">
      <c r="A20" s="278" t="str">
        <f>CONCATENATE(Mannschaft[[#This Row],[Name]],", ",Mannschaft[[#This Row],[Vorname]])</f>
        <v xml:space="preserve">, </v>
      </c>
      <c r="B20" s="284"/>
      <c r="C20" s="279"/>
      <c r="D20" s="282"/>
      <c r="E20" s="283"/>
      <c r="F20" s="283"/>
    </row>
    <row r="21" spans="1:6" ht="30" customHeight="1" x14ac:dyDescent="0.2">
      <c r="A21" s="278" t="str">
        <f>CONCATENATE(Mannschaft[[#This Row],[Name]],", ",Mannschaft[[#This Row],[Vorname]])</f>
        <v xml:space="preserve">, </v>
      </c>
      <c r="B21" s="284"/>
      <c r="C21" s="279"/>
      <c r="D21" s="282"/>
      <c r="E21" s="283"/>
      <c r="F21" s="283"/>
    </row>
    <row r="22" spans="1:6" ht="30" customHeight="1" x14ac:dyDescent="0.2">
      <c r="A22" s="278" t="str">
        <f>CONCATENATE(Mannschaft[[#This Row],[Name]],", ",Mannschaft[[#This Row],[Vorname]])</f>
        <v xml:space="preserve">, </v>
      </c>
      <c r="B22" s="284"/>
      <c r="C22" s="279"/>
      <c r="D22" s="282"/>
      <c r="E22" s="283"/>
      <c r="F22" s="283"/>
    </row>
    <row r="23" spans="1:6" ht="30" customHeight="1" x14ac:dyDescent="0.2">
      <c r="A23" s="278" t="str">
        <f>CONCATENATE(Mannschaft[[#This Row],[Name]],", ",Mannschaft[[#This Row],[Vorname]])</f>
        <v xml:space="preserve">, </v>
      </c>
      <c r="B23" s="284"/>
      <c r="C23" s="279"/>
      <c r="D23" s="282"/>
      <c r="E23" s="283"/>
      <c r="F23" s="283"/>
    </row>
    <row r="24" spans="1:6" ht="30" customHeight="1" x14ac:dyDescent="0.2">
      <c r="A24" s="278" t="str">
        <f>CONCATENATE(Mannschaft[[#This Row],[Name]],", ",Mannschaft[[#This Row],[Vorname]])</f>
        <v xml:space="preserve">, </v>
      </c>
      <c r="B24" s="284"/>
      <c r="C24" s="279"/>
      <c r="D24" s="282"/>
      <c r="E24" s="283"/>
      <c r="F24" s="283"/>
    </row>
    <row r="25" spans="1:6" ht="30" customHeight="1" x14ac:dyDescent="0.2">
      <c r="A25" s="278" t="str">
        <f>CONCATENATE(Mannschaft[[#This Row],[Name]],", ",Mannschaft[[#This Row],[Vorname]])</f>
        <v xml:space="preserve">, </v>
      </c>
      <c r="B25" s="284"/>
      <c r="C25" s="279"/>
      <c r="D25" s="282"/>
      <c r="E25" s="283"/>
      <c r="F25" s="283"/>
    </row>
    <row r="26" spans="1:6" ht="30" customHeight="1" x14ac:dyDescent="0.2">
      <c r="A26" s="278" t="str">
        <f>CONCATENATE(Mannschaft[[#This Row],[Name]],", ",Mannschaft[[#This Row],[Vorname]])</f>
        <v xml:space="preserve">, </v>
      </c>
      <c r="B26" s="284"/>
      <c r="C26" s="279"/>
      <c r="D26" s="282"/>
      <c r="E26" s="283"/>
      <c r="F26" s="283"/>
    </row>
    <row r="27" spans="1:6" ht="30" customHeight="1" x14ac:dyDescent="0.2">
      <c r="A27" s="278" t="str">
        <f>CONCATENATE(Mannschaft[[#This Row],[Name]],", ",Mannschaft[[#This Row],[Vorname]])</f>
        <v xml:space="preserve">, </v>
      </c>
      <c r="B27" s="284"/>
      <c r="C27" s="279"/>
      <c r="D27" s="282"/>
      <c r="E27" s="283"/>
      <c r="F27" s="283"/>
    </row>
    <row r="28" spans="1:6" ht="30" customHeight="1" x14ac:dyDescent="0.2">
      <c r="A28" s="278" t="str">
        <f>CONCATENATE(Mannschaft[[#This Row],[Name]],", ",Mannschaft[[#This Row],[Vorname]])</f>
        <v xml:space="preserve">, </v>
      </c>
      <c r="B28" s="284"/>
      <c r="C28" s="279"/>
      <c r="D28" s="282"/>
      <c r="E28" s="283"/>
      <c r="F28" s="283"/>
    </row>
    <row r="29" spans="1:6" ht="30" customHeight="1" x14ac:dyDescent="0.2">
      <c r="A29" s="278" t="str">
        <f>CONCATENATE(Mannschaft[[#This Row],[Name]],", ",Mannschaft[[#This Row],[Vorname]])</f>
        <v xml:space="preserve">, </v>
      </c>
      <c r="B29" s="284"/>
      <c r="C29" s="279"/>
      <c r="D29" s="282"/>
      <c r="E29" s="283"/>
      <c r="F29" s="283"/>
    </row>
    <row r="30" spans="1:6" ht="30" customHeight="1" x14ac:dyDescent="0.2">
      <c r="A30" s="278" t="str">
        <f>CONCATENATE(Mannschaft[[#This Row],[Name]],", ",Mannschaft[[#This Row],[Vorname]])</f>
        <v xml:space="preserve">, </v>
      </c>
      <c r="B30" s="284"/>
      <c r="C30" s="279"/>
      <c r="D30" s="282"/>
      <c r="E30" s="283"/>
      <c r="F30" s="283"/>
    </row>
    <row r="31" spans="1:6" ht="30" customHeight="1" x14ac:dyDescent="0.2">
      <c r="A31" s="278" t="str">
        <f>CONCATENATE(Mannschaft[[#This Row],[Name]],", ",Mannschaft[[#This Row],[Vorname]])</f>
        <v xml:space="preserve">, </v>
      </c>
      <c r="B31" s="284"/>
      <c r="C31" s="279"/>
      <c r="D31" s="282"/>
      <c r="E31" s="283"/>
      <c r="F31" s="283"/>
    </row>
    <row r="32" spans="1:6" ht="30" customHeight="1" x14ac:dyDescent="0.2">
      <c r="A32" s="278" t="str">
        <f>CONCATENATE(Mannschaft[[#This Row],[Name]],", ",Mannschaft[[#This Row],[Vorname]])</f>
        <v xml:space="preserve">, </v>
      </c>
      <c r="B32" s="284"/>
      <c r="C32" s="279"/>
      <c r="D32" s="282"/>
      <c r="E32" s="283"/>
      <c r="F32" s="283"/>
    </row>
    <row r="33" spans="1:6" ht="30" customHeight="1" x14ac:dyDescent="0.2">
      <c r="A33" s="278" t="str">
        <f>CONCATENATE(Mannschaft[[#This Row],[Name]],", ",Mannschaft[[#This Row],[Vorname]])</f>
        <v xml:space="preserve">, </v>
      </c>
      <c r="B33" s="284"/>
      <c r="C33" s="279"/>
      <c r="D33" s="282"/>
      <c r="E33" s="283"/>
      <c r="F33" s="283"/>
    </row>
    <row r="34" spans="1:6" ht="30" customHeight="1" x14ac:dyDescent="0.2">
      <c r="A34" s="278" t="str">
        <f>CONCATENATE(Mannschaft[[#This Row],[Name]],", ",Mannschaft[[#This Row],[Vorname]])</f>
        <v xml:space="preserve">, </v>
      </c>
      <c r="B34" s="284"/>
      <c r="C34" s="279"/>
      <c r="D34" s="282"/>
      <c r="E34" s="283"/>
      <c r="F34" s="283"/>
    </row>
    <row r="35" spans="1:6" ht="30" customHeight="1" x14ac:dyDescent="0.2">
      <c r="A35" s="278" t="str">
        <f>CONCATENATE(Mannschaft[[#This Row],[Name]],", ",Mannschaft[[#This Row],[Vorname]])</f>
        <v xml:space="preserve">, </v>
      </c>
      <c r="B35" s="284"/>
      <c r="C35" s="279"/>
      <c r="D35" s="282"/>
      <c r="E35" s="283"/>
      <c r="F35" s="283"/>
    </row>
    <row r="36" spans="1:6" ht="30" customHeight="1" x14ac:dyDescent="0.2">
      <c r="A36" s="278" t="str">
        <f>CONCATENATE(Mannschaft[[#This Row],[Name]],", ",Mannschaft[[#This Row],[Vorname]])</f>
        <v xml:space="preserve">, </v>
      </c>
      <c r="B36" s="284"/>
      <c r="C36" s="279"/>
      <c r="D36" s="282"/>
      <c r="E36" s="283"/>
      <c r="F36" s="283"/>
    </row>
    <row r="37" spans="1:6" ht="30" customHeight="1" x14ac:dyDescent="0.2">
      <c r="A37" s="278" t="str">
        <f>CONCATENATE(Mannschaft[[#This Row],[Name]],", ",Mannschaft[[#This Row],[Vorname]])</f>
        <v xml:space="preserve">, </v>
      </c>
      <c r="B37" s="284"/>
      <c r="C37" s="279"/>
      <c r="D37" s="282"/>
      <c r="E37" s="283"/>
      <c r="F37" s="283"/>
    </row>
    <row r="38" spans="1:6" ht="30" customHeight="1" x14ac:dyDescent="0.2">
      <c r="A38" s="278" t="str">
        <f>CONCATENATE(Mannschaft[[#This Row],[Name]],", ",Mannschaft[[#This Row],[Vorname]])</f>
        <v xml:space="preserve">, </v>
      </c>
      <c r="B38" s="284"/>
      <c r="C38" s="279"/>
      <c r="D38" s="282"/>
      <c r="E38" s="283"/>
      <c r="F38" s="283"/>
    </row>
    <row r="39" spans="1:6" ht="30" customHeight="1" x14ac:dyDescent="0.2">
      <c r="A39" s="278" t="str">
        <f>CONCATENATE(Mannschaft[[#This Row],[Name]],", ",Mannschaft[[#This Row],[Vorname]])</f>
        <v xml:space="preserve">, </v>
      </c>
      <c r="B39" s="284"/>
      <c r="C39" s="279"/>
      <c r="D39" s="282"/>
      <c r="E39" s="283"/>
      <c r="F39" s="283"/>
    </row>
    <row r="40" spans="1:6" ht="30" customHeight="1" x14ac:dyDescent="0.2">
      <c r="A40" s="278" t="str">
        <f>CONCATENATE(Mannschaft[[#This Row],[Name]],", ",Mannschaft[[#This Row],[Vorname]])</f>
        <v xml:space="preserve">, </v>
      </c>
      <c r="B40" s="284"/>
      <c r="C40" s="279"/>
      <c r="D40" s="282"/>
      <c r="E40" s="283"/>
      <c r="F40" s="283"/>
    </row>
    <row r="41" spans="1:6" ht="30" customHeight="1" x14ac:dyDescent="0.2">
      <c r="A41" s="278" t="str">
        <f>CONCATENATE(Mannschaft[[#This Row],[Name]],", ",Mannschaft[[#This Row],[Vorname]])</f>
        <v xml:space="preserve">, </v>
      </c>
      <c r="B41" s="284"/>
      <c r="C41" s="279"/>
      <c r="D41" s="282"/>
      <c r="E41" s="283"/>
      <c r="F41" s="283"/>
    </row>
    <row r="42" spans="1:6" ht="33" customHeight="1" x14ac:dyDescent="0.2">
      <c r="A42" s="278" t="str">
        <f>CONCATENATE(Mannschaft[[#This Row],[Name]],", ",Mannschaft[[#This Row],[Vorname]])</f>
        <v xml:space="preserve">, </v>
      </c>
      <c r="B42" s="284"/>
      <c r="C42" s="279"/>
      <c r="D42" s="282"/>
      <c r="E42" s="283"/>
      <c r="F42" s="283"/>
    </row>
    <row r="43" spans="1:6" ht="33" customHeight="1" x14ac:dyDescent="0.2">
      <c r="A43" s="278" t="str">
        <f>CONCATENATE(Mannschaft[[#This Row],[Name]],", ",Mannschaft[[#This Row],[Vorname]])</f>
        <v xml:space="preserve">, </v>
      </c>
      <c r="B43" s="284"/>
      <c r="C43" s="279"/>
      <c r="D43" s="282"/>
      <c r="E43" s="283"/>
      <c r="F43" s="283"/>
    </row>
    <row r="44" spans="1:6" x14ac:dyDescent="0.2">
      <c r="B44" s="167"/>
      <c r="C44" s="167"/>
      <c r="D44" s="267"/>
      <c r="E44" s="269"/>
      <c r="F44" s="271"/>
    </row>
    <row r="45" spans="1:6" x14ac:dyDescent="0.2">
      <c r="B45" s="167"/>
      <c r="C45" s="167"/>
      <c r="D45" s="267"/>
      <c r="E45" s="269"/>
      <c r="F45" s="271"/>
    </row>
    <row r="46" spans="1:6" x14ac:dyDescent="0.2">
      <c r="B46" s="167"/>
      <c r="C46" s="167"/>
      <c r="D46" s="267"/>
      <c r="E46" s="269"/>
      <c r="F46" s="271"/>
    </row>
    <row r="47" spans="1:6" x14ac:dyDescent="0.2">
      <c r="B47" s="167"/>
      <c r="C47" s="167"/>
      <c r="D47" s="267"/>
      <c r="E47" s="269"/>
      <c r="F47" s="271"/>
    </row>
    <row r="48" spans="1:6" x14ac:dyDescent="0.2">
      <c r="B48" s="167"/>
      <c r="C48" s="167"/>
      <c r="D48" s="267"/>
      <c r="E48" s="269"/>
      <c r="F48" s="271"/>
    </row>
    <row r="49" spans="2:6" x14ac:dyDescent="0.2">
      <c r="B49" s="167"/>
      <c r="C49" s="167"/>
      <c r="D49" s="267"/>
      <c r="E49" s="269"/>
      <c r="F49" s="271"/>
    </row>
    <row r="50" spans="2:6" x14ac:dyDescent="0.2">
      <c r="B50" s="167"/>
      <c r="C50" s="167"/>
      <c r="D50" s="267"/>
      <c r="E50" s="269"/>
      <c r="F50" s="271"/>
    </row>
    <row r="51" spans="2:6" x14ac:dyDescent="0.2">
      <c r="B51" s="167"/>
      <c r="C51" s="167"/>
      <c r="D51" s="267"/>
      <c r="E51" s="269"/>
      <c r="F51" s="271"/>
    </row>
    <row r="52" spans="2:6" x14ac:dyDescent="0.2">
      <c r="B52" s="167"/>
      <c r="C52" s="167"/>
      <c r="D52" s="267"/>
      <c r="E52" s="269"/>
      <c r="F52" s="271"/>
    </row>
    <row r="53" spans="2:6" x14ac:dyDescent="0.2">
      <c r="B53" s="167"/>
      <c r="C53" s="167"/>
      <c r="D53" s="267"/>
      <c r="E53" s="269"/>
      <c r="F53" s="271"/>
    </row>
    <row r="54" spans="2:6" x14ac:dyDescent="0.2">
      <c r="B54" s="167"/>
      <c r="C54" s="167"/>
      <c r="D54" s="267"/>
      <c r="E54" s="269"/>
      <c r="F54" s="271"/>
    </row>
    <row r="55" spans="2:6" x14ac:dyDescent="0.2">
      <c r="B55" s="167"/>
      <c r="C55" s="167"/>
      <c r="D55" s="267"/>
      <c r="E55" s="269"/>
      <c r="F55" s="271"/>
    </row>
    <row r="56" spans="2:6" x14ac:dyDescent="0.2">
      <c r="B56" s="167"/>
      <c r="C56" s="167"/>
      <c r="D56" s="267"/>
      <c r="E56" s="269"/>
      <c r="F56" s="271"/>
    </row>
    <row r="57" spans="2:6" x14ac:dyDescent="0.2">
      <c r="B57" s="167"/>
      <c r="C57" s="167"/>
      <c r="D57" s="267"/>
      <c r="E57" s="269"/>
      <c r="F57" s="271"/>
    </row>
    <row r="58" spans="2:6" x14ac:dyDescent="0.2">
      <c r="B58" s="167"/>
      <c r="C58" s="167"/>
      <c r="D58" s="267"/>
      <c r="E58" s="269"/>
      <c r="F58" s="271"/>
    </row>
    <row r="59" spans="2:6" x14ac:dyDescent="0.2">
      <c r="B59" s="167"/>
      <c r="C59" s="167"/>
      <c r="D59" s="267"/>
      <c r="E59" s="269"/>
      <c r="F59" s="271"/>
    </row>
    <row r="60" spans="2:6" x14ac:dyDescent="0.2">
      <c r="B60" s="167"/>
      <c r="C60" s="167"/>
      <c r="D60" s="267"/>
      <c r="E60" s="269"/>
      <c r="F60" s="271"/>
    </row>
    <row r="61" spans="2:6" x14ac:dyDescent="0.2">
      <c r="B61" s="167"/>
      <c r="C61" s="167"/>
      <c r="D61" s="267"/>
      <c r="E61" s="269"/>
      <c r="F61" s="271"/>
    </row>
    <row r="62" spans="2:6" x14ac:dyDescent="0.2">
      <c r="B62" s="167"/>
      <c r="C62" s="167"/>
      <c r="D62" s="267"/>
      <c r="E62" s="269"/>
      <c r="F62" s="271"/>
    </row>
    <row r="63" spans="2:6" x14ac:dyDescent="0.2">
      <c r="B63" s="167"/>
      <c r="C63" s="167"/>
      <c r="D63" s="267"/>
      <c r="E63" s="269"/>
      <c r="F63" s="271"/>
    </row>
    <row r="64" spans="2:6" x14ac:dyDescent="0.2">
      <c r="B64" s="167"/>
      <c r="C64" s="167"/>
      <c r="D64" s="267"/>
      <c r="E64" s="269"/>
      <c r="F64" s="271"/>
    </row>
    <row r="65" spans="2:6" x14ac:dyDescent="0.2">
      <c r="B65" s="167"/>
      <c r="C65" s="167"/>
      <c r="D65" s="267"/>
      <c r="E65" s="269"/>
      <c r="F65" s="271"/>
    </row>
    <row r="66" spans="2:6" x14ac:dyDescent="0.2">
      <c r="B66" s="167"/>
      <c r="C66" s="167"/>
      <c r="D66" s="267"/>
      <c r="E66" s="269"/>
      <c r="F66" s="271"/>
    </row>
    <row r="67" spans="2:6" x14ac:dyDescent="0.2">
      <c r="B67" s="167"/>
      <c r="C67" s="167"/>
      <c r="D67" s="267"/>
      <c r="E67" s="269"/>
      <c r="F67" s="271"/>
    </row>
    <row r="68" spans="2:6" x14ac:dyDescent="0.2">
      <c r="B68" s="167"/>
      <c r="C68" s="167"/>
      <c r="D68" s="267"/>
      <c r="E68" s="269"/>
      <c r="F68" s="271"/>
    </row>
    <row r="69" spans="2:6" x14ac:dyDescent="0.2">
      <c r="B69" s="167"/>
      <c r="C69" s="167"/>
      <c r="D69" s="267"/>
      <c r="E69" s="269"/>
      <c r="F69" s="271"/>
    </row>
    <row r="70" spans="2:6" x14ac:dyDescent="0.2">
      <c r="B70" s="167"/>
      <c r="C70" s="167"/>
      <c r="D70" s="267"/>
      <c r="E70" s="269"/>
      <c r="F70" s="271"/>
    </row>
    <row r="71" spans="2:6" x14ac:dyDescent="0.2">
      <c r="B71" s="167"/>
      <c r="C71" s="167"/>
      <c r="D71" s="267"/>
      <c r="E71" s="269"/>
      <c r="F71" s="271"/>
    </row>
    <row r="72" spans="2:6" x14ac:dyDescent="0.2">
      <c r="B72" s="167"/>
      <c r="C72" s="167"/>
      <c r="D72" s="267"/>
      <c r="E72" s="269"/>
      <c r="F72" s="271"/>
    </row>
    <row r="73" spans="2:6" x14ac:dyDescent="0.2">
      <c r="B73" s="167"/>
      <c r="C73" s="167"/>
      <c r="D73" s="267"/>
      <c r="E73" s="269"/>
      <c r="F73" s="271"/>
    </row>
    <row r="74" spans="2:6" x14ac:dyDescent="0.2">
      <c r="B74" s="167"/>
      <c r="C74" s="167"/>
      <c r="D74" s="267"/>
      <c r="E74" s="269"/>
      <c r="F74" s="271"/>
    </row>
    <row r="75" spans="2:6" x14ac:dyDescent="0.2">
      <c r="B75" s="167"/>
      <c r="C75" s="167"/>
      <c r="D75" s="267"/>
      <c r="E75" s="269"/>
      <c r="F75" s="271"/>
    </row>
    <row r="76" spans="2:6" x14ac:dyDescent="0.2">
      <c r="B76" s="167"/>
      <c r="C76" s="167"/>
      <c r="D76" s="267"/>
      <c r="E76" s="269"/>
      <c r="F76" s="271"/>
    </row>
    <row r="77" spans="2:6" x14ac:dyDescent="0.2">
      <c r="B77" s="167"/>
      <c r="C77" s="167"/>
      <c r="D77" s="267"/>
      <c r="E77" s="269"/>
      <c r="F77" s="271"/>
    </row>
    <row r="78" spans="2:6" x14ac:dyDescent="0.2">
      <c r="B78" s="167"/>
      <c r="C78" s="167"/>
      <c r="D78" s="267"/>
      <c r="E78" s="269"/>
      <c r="F78" s="271"/>
    </row>
    <row r="79" spans="2:6" x14ac:dyDescent="0.2">
      <c r="B79" s="167"/>
      <c r="C79" s="167"/>
      <c r="D79" s="267"/>
      <c r="E79" s="269"/>
      <c r="F79" s="271"/>
    </row>
    <row r="80" spans="2:6" x14ac:dyDescent="0.2">
      <c r="B80" s="167"/>
      <c r="C80" s="167"/>
      <c r="D80" s="267"/>
      <c r="E80" s="269"/>
      <c r="F80" s="271"/>
    </row>
    <row r="81" spans="2:6" x14ac:dyDescent="0.2">
      <c r="B81" s="167"/>
      <c r="C81" s="167"/>
      <c r="D81" s="267"/>
      <c r="E81" s="269"/>
      <c r="F81" s="271"/>
    </row>
    <row r="82" spans="2:6" x14ac:dyDescent="0.2">
      <c r="B82" s="167"/>
      <c r="C82" s="167"/>
      <c r="D82" s="267"/>
      <c r="E82" s="269"/>
      <c r="F82" s="271"/>
    </row>
    <row r="83" spans="2:6" x14ac:dyDescent="0.2">
      <c r="B83" s="167"/>
      <c r="C83" s="167"/>
      <c r="D83" s="267"/>
      <c r="E83" s="269"/>
      <c r="F83" s="271"/>
    </row>
    <row r="84" spans="2:6" x14ac:dyDescent="0.2">
      <c r="B84" s="167"/>
      <c r="C84" s="167"/>
      <c r="D84" s="267"/>
      <c r="E84" s="269"/>
      <c r="F84" s="271"/>
    </row>
    <row r="85" spans="2:6" x14ac:dyDescent="0.2">
      <c r="B85" s="167"/>
      <c r="C85" s="167"/>
      <c r="D85" s="267"/>
      <c r="E85" s="269"/>
      <c r="F85" s="271"/>
    </row>
    <row r="86" spans="2:6" x14ac:dyDescent="0.2">
      <c r="B86" s="167"/>
      <c r="C86" s="167"/>
      <c r="D86" s="267"/>
      <c r="E86" s="269"/>
      <c r="F86" s="271"/>
    </row>
    <row r="87" spans="2:6" x14ac:dyDescent="0.2">
      <c r="B87" s="167"/>
      <c r="C87" s="167"/>
      <c r="D87" s="267"/>
      <c r="E87" s="269"/>
      <c r="F87" s="271"/>
    </row>
    <row r="88" spans="2:6" x14ac:dyDescent="0.2">
      <c r="B88" s="167"/>
      <c r="C88" s="167"/>
      <c r="D88" s="267"/>
      <c r="E88" s="269"/>
      <c r="F88" s="271"/>
    </row>
    <row r="89" spans="2:6" x14ac:dyDescent="0.2">
      <c r="B89" s="167"/>
      <c r="C89" s="167"/>
      <c r="D89" s="267"/>
      <c r="E89" s="269"/>
      <c r="F89" s="271"/>
    </row>
    <row r="90" spans="2:6" x14ac:dyDescent="0.2">
      <c r="B90" s="167"/>
      <c r="C90" s="167"/>
      <c r="D90" s="267"/>
      <c r="E90" s="269"/>
      <c r="F90" s="271"/>
    </row>
    <row r="91" spans="2:6" x14ac:dyDescent="0.2">
      <c r="B91" s="167"/>
      <c r="C91" s="167"/>
      <c r="D91" s="267"/>
      <c r="E91" s="269"/>
      <c r="F91" s="271"/>
    </row>
    <row r="92" spans="2:6" x14ac:dyDescent="0.2">
      <c r="B92" s="167"/>
      <c r="C92" s="167"/>
      <c r="D92" s="267"/>
      <c r="E92" s="269"/>
      <c r="F92" s="271"/>
    </row>
    <row r="93" spans="2:6" x14ac:dyDescent="0.2">
      <c r="B93" s="167"/>
      <c r="C93" s="167"/>
      <c r="D93" s="267"/>
      <c r="E93" s="269"/>
      <c r="F93" s="271"/>
    </row>
    <row r="94" spans="2:6" x14ac:dyDescent="0.2">
      <c r="B94" s="167"/>
      <c r="C94" s="167"/>
      <c r="D94" s="267"/>
      <c r="E94" s="269"/>
      <c r="F94" s="271"/>
    </row>
    <row r="95" spans="2:6" x14ac:dyDescent="0.2">
      <c r="B95" s="167"/>
      <c r="C95" s="167"/>
      <c r="D95" s="267"/>
      <c r="E95" s="269"/>
      <c r="F95" s="271"/>
    </row>
    <row r="96" spans="2:6" x14ac:dyDescent="0.2">
      <c r="B96" s="167"/>
      <c r="C96" s="167"/>
      <c r="D96" s="267"/>
      <c r="E96" s="269"/>
      <c r="F96" s="271"/>
    </row>
    <row r="97" spans="2:6" x14ac:dyDescent="0.2">
      <c r="B97" s="167"/>
      <c r="C97" s="167"/>
      <c r="D97" s="267"/>
      <c r="E97" s="269"/>
      <c r="F97" s="271"/>
    </row>
    <row r="98" spans="2:6" x14ac:dyDescent="0.2">
      <c r="B98" s="167"/>
      <c r="C98" s="167"/>
      <c r="D98" s="267"/>
      <c r="E98" s="269"/>
      <c r="F98" s="271"/>
    </row>
    <row r="99" spans="2:6" x14ac:dyDescent="0.2">
      <c r="B99" s="167"/>
      <c r="C99" s="167"/>
      <c r="D99" s="267"/>
      <c r="E99" s="269"/>
      <c r="F99" s="271"/>
    </row>
    <row r="100" spans="2:6" x14ac:dyDescent="0.2">
      <c r="B100" s="167"/>
      <c r="C100" s="167"/>
      <c r="D100" s="267"/>
      <c r="E100" s="269"/>
      <c r="F100" s="271"/>
    </row>
    <row r="101" spans="2:6" x14ac:dyDescent="0.2">
      <c r="B101" s="167"/>
      <c r="C101" s="167"/>
      <c r="D101" s="267"/>
      <c r="E101" s="269"/>
      <c r="F101" s="271"/>
    </row>
    <row r="102" spans="2:6" x14ac:dyDescent="0.2">
      <c r="B102" s="167"/>
      <c r="C102" s="167"/>
      <c r="D102" s="267"/>
      <c r="E102" s="269"/>
      <c r="F102" s="271"/>
    </row>
    <row r="103" spans="2:6" x14ac:dyDescent="0.2">
      <c r="B103" s="167"/>
      <c r="C103" s="167"/>
      <c r="D103" s="267"/>
      <c r="E103" s="269"/>
      <c r="F103" s="271"/>
    </row>
    <row r="104" spans="2:6" x14ac:dyDescent="0.2">
      <c r="B104" s="167"/>
      <c r="C104" s="167"/>
      <c r="D104" s="267"/>
      <c r="E104" s="269"/>
      <c r="F104" s="271"/>
    </row>
    <row r="105" spans="2:6" x14ac:dyDescent="0.2">
      <c r="B105" s="167"/>
      <c r="C105" s="167"/>
      <c r="D105" s="267"/>
      <c r="E105" s="269"/>
      <c r="F105" s="271"/>
    </row>
    <row r="106" spans="2:6" x14ac:dyDescent="0.2">
      <c r="B106" s="167"/>
      <c r="C106" s="167"/>
      <c r="D106" s="267"/>
      <c r="E106" s="269"/>
      <c r="F106" s="271"/>
    </row>
    <row r="107" spans="2:6" x14ac:dyDescent="0.2">
      <c r="B107" s="167"/>
      <c r="C107" s="167"/>
      <c r="D107" s="267"/>
      <c r="E107" s="269"/>
      <c r="F107" s="271"/>
    </row>
    <row r="108" spans="2:6" x14ac:dyDescent="0.2">
      <c r="B108" s="167"/>
      <c r="C108" s="167"/>
      <c r="D108" s="267"/>
      <c r="E108" s="269"/>
      <c r="F108" s="271"/>
    </row>
    <row r="109" spans="2:6" x14ac:dyDescent="0.2">
      <c r="B109" s="167"/>
      <c r="C109" s="167"/>
      <c r="D109" s="267"/>
      <c r="E109" s="269"/>
      <c r="F109" s="271"/>
    </row>
    <row r="110" spans="2:6" x14ac:dyDescent="0.2">
      <c r="B110" s="167"/>
      <c r="C110" s="167"/>
      <c r="D110" s="267"/>
      <c r="E110" s="269"/>
      <c r="F110" s="271"/>
    </row>
    <row r="111" spans="2:6" x14ac:dyDescent="0.2">
      <c r="B111" s="167"/>
      <c r="C111" s="167"/>
      <c r="D111" s="267"/>
      <c r="E111" s="269"/>
      <c r="F111" s="271"/>
    </row>
    <row r="112" spans="2:6" x14ac:dyDescent="0.2">
      <c r="B112" s="167"/>
      <c r="C112" s="167"/>
      <c r="D112" s="267"/>
      <c r="E112" s="269"/>
      <c r="F112" s="271"/>
    </row>
  </sheetData>
  <sheetProtection algorithmName="SHA-512" hashValue="FM7+3mQvsiCue46BOqFqpV1l+FEOg+h9sLTCh2An08iwVYe19DOFGDMYHwjkt8lI3k3HGHDME92XYMmFV7wDMg==" saltValue="8YiLvRfuph5JOCtIu7QluQ==" spinCount="100000" sheet="1" objects="1" scenarios="1"/>
  <phoneticPr fontId="13" type="noConversion"/>
  <pageMargins left="0.78740157499999996" right="0.78740157499999996" top="0.984251969" bottom="0.984251969"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6906E-7F73-9943-86A5-ACC9088197E7}">
  <sheetPr codeName="Tabelle1">
    <tabColor theme="6" tint="0.59999389629810485"/>
    <pageSetUpPr fitToPage="1"/>
  </sheetPr>
  <dimension ref="A1:AK346"/>
  <sheetViews>
    <sheetView topLeftCell="A8" zoomScale="188" zoomScaleNormal="100" workbookViewId="0">
      <selection activeCell="C20" sqref="C20"/>
    </sheetView>
  </sheetViews>
  <sheetFormatPr baseColWidth="10" defaultColWidth="11.5" defaultRowHeight="13" x14ac:dyDescent="0.2"/>
  <cols>
    <col min="1" max="1" width="0.6640625" style="124" customWidth="1"/>
    <col min="2" max="2" width="2.1640625" style="91" customWidth="1"/>
    <col min="3" max="3" width="5.83203125" style="91" customWidth="1"/>
    <col min="4" max="5" width="4.33203125" style="91" customWidth="1"/>
    <col min="6" max="6" width="2" style="91" customWidth="1"/>
    <col min="7" max="7" width="5.6640625" style="91" customWidth="1"/>
    <col min="8" max="9" width="3.33203125" style="91" customWidth="1"/>
    <col min="10" max="10" width="2.6640625" style="91" customWidth="1"/>
    <col min="11" max="11" width="1.83203125" style="91" customWidth="1"/>
    <col min="12" max="12" width="4.33203125" style="91" customWidth="1"/>
    <col min="13" max="13" width="1.6640625" style="91" customWidth="1"/>
    <col min="14" max="14" width="3.6640625" style="91" customWidth="1"/>
    <col min="15" max="15" width="4" style="91" customWidth="1"/>
    <col min="16" max="16" width="4.33203125" style="91" customWidth="1"/>
    <col min="17" max="17" width="2.1640625" style="91" customWidth="1"/>
    <col min="18" max="19" width="4.33203125" style="91" customWidth="1"/>
    <col min="20" max="20" width="4.1640625" style="91" customWidth="1"/>
    <col min="21" max="21" width="4.33203125" style="91" customWidth="1"/>
    <col min="22" max="22" width="5.6640625" style="91" customWidth="1"/>
    <col min="23" max="24" width="3.33203125" style="91" customWidth="1"/>
    <col min="25" max="25" width="2.33203125" style="91" customWidth="1"/>
    <col min="26" max="26" width="3.83203125" style="91" customWidth="1"/>
    <col min="27" max="28" width="1.6640625" style="91" customWidth="1"/>
    <col min="29" max="29" width="3.83203125" style="91" customWidth="1"/>
    <col min="30" max="30" width="3.5" style="91" customWidth="1"/>
    <col min="31" max="31" width="2.5" style="91" customWidth="1"/>
    <col min="32" max="32" width="0.6640625" style="91" customWidth="1"/>
    <col min="33" max="33" width="11.5" style="91"/>
    <col min="34" max="34" width="14.83203125" style="91" customWidth="1"/>
    <col min="35" max="35" width="13.33203125" style="91" hidden="1" customWidth="1"/>
    <col min="36" max="36" width="7.5" style="91" hidden="1" customWidth="1"/>
    <col min="37" max="37" width="24.5" style="91" hidden="1" customWidth="1"/>
    <col min="38" max="38" width="19.5" style="91" customWidth="1"/>
    <col min="39" max="16384" width="11.5" style="91"/>
  </cols>
  <sheetData>
    <row r="1" spans="1:37" x14ac:dyDescent="0.2">
      <c r="B1" s="87"/>
      <c r="C1" s="124"/>
      <c r="D1" s="87"/>
      <c r="E1" s="87"/>
      <c r="F1" s="87"/>
      <c r="G1" s="87"/>
      <c r="H1" s="87"/>
      <c r="I1" s="87"/>
      <c r="J1" s="87"/>
      <c r="K1" s="87"/>
      <c r="L1" s="87"/>
      <c r="M1" s="87"/>
      <c r="N1" s="87"/>
      <c r="O1" s="87"/>
      <c r="P1" s="87"/>
      <c r="Q1" s="87"/>
      <c r="R1" s="87"/>
      <c r="S1" s="87"/>
      <c r="T1" s="87"/>
      <c r="U1" s="87"/>
      <c r="V1" s="87"/>
      <c r="W1" s="87"/>
      <c r="X1" s="87"/>
      <c r="Y1" s="87"/>
      <c r="Z1" s="87"/>
      <c r="AA1" s="87"/>
      <c r="AB1" s="88"/>
      <c r="AC1" s="89"/>
      <c r="AD1" s="87"/>
      <c r="AE1" s="87"/>
      <c r="AF1" s="87"/>
      <c r="AG1" s="86"/>
      <c r="AH1" s="86"/>
      <c r="AI1" s="90" t="s">
        <v>138</v>
      </c>
      <c r="AJ1" s="91" t="s">
        <v>139</v>
      </c>
      <c r="AK1" s="91" t="s">
        <v>140</v>
      </c>
    </row>
    <row r="2" spans="1:37" x14ac:dyDescent="0.2">
      <c r="B2" s="87"/>
      <c r="C2" s="124"/>
      <c r="D2" s="87"/>
      <c r="E2" s="87"/>
      <c r="F2" s="87"/>
      <c r="G2" s="400" t="s">
        <v>91</v>
      </c>
      <c r="H2" s="401"/>
      <c r="I2" s="401"/>
      <c r="J2" s="401"/>
      <c r="K2" s="401"/>
      <c r="L2" s="401"/>
      <c r="M2" s="401"/>
      <c r="N2" s="401"/>
      <c r="O2" s="401"/>
      <c r="P2" s="401"/>
      <c r="Q2" s="401"/>
      <c r="R2" s="401"/>
      <c r="S2" s="401"/>
      <c r="T2" s="401"/>
      <c r="U2" s="401"/>
      <c r="V2" s="401"/>
      <c r="W2" s="401"/>
      <c r="X2" s="87"/>
      <c r="Y2" s="87"/>
      <c r="Z2" s="87"/>
      <c r="AA2" s="87"/>
      <c r="AB2" s="92"/>
      <c r="AC2" s="89"/>
      <c r="AD2" s="87"/>
      <c r="AE2" s="87"/>
      <c r="AF2" s="87"/>
      <c r="AG2" s="86"/>
      <c r="AH2" s="86"/>
      <c r="AI2" s="90" t="s">
        <v>141</v>
      </c>
      <c r="AJ2" s="93" t="s">
        <v>142</v>
      </c>
    </row>
    <row r="3" spans="1:37" x14ac:dyDescent="0.2">
      <c r="B3" s="87"/>
      <c r="C3" s="124"/>
      <c r="D3" s="87"/>
      <c r="E3" s="87"/>
      <c r="F3" s="87"/>
      <c r="G3" s="401"/>
      <c r="H3" s="401"/>
      <c r="I3" s="401"/>
      <c r="J3" s="401"/>
      <c r="K3" s="401"/>
      <c r="L3" s="401"/>
      <c r="M3" s="401"/>
      <c r="N3" s="401"/>
      <c r="O3" s="401"/>
      <c r="P3" s="401"/>
      <c r="Q3" s="401"/>
      <c r="R3" s="401"/>
      <c r="S3" s="401"/>
      <c r="T3" s="401"/>
      <c r="U3" s="401"/>
      <c r="V3" s="401"/>
      <c r="W3" s="401"/>
      <c r="X3" s="186"/>
      <c r="Y3" s="186"/>
      <c r="Z3" s="186"/>
      <c r="AA3" s="186"/>
      <c r="AB3" s="92"/>
      <c r="AC3" s="94"/>
      <c r="AD3" s="87"/>
      <c r="AE3" s="87"/>
      <c r="AF3" s="87"/>
      <c r="AG3" s="86"/>
      <c r="AH3" s="86"/>
      <c r="AI3" s="90" t="s">
        <v>143</v>
      </c>
      <c r="AJ3" s="93" t="s">
        <v>144</v>
      </c>
      <c r="AK3" s="91" t="s">
        <v>145</v>
      </c>
    </row>
    <row r="4" spans="1:37" ht="6" customHeight="1" x14ac:dyDescent="0.2">
      <c r="B4" s="87"/>
      <c r="C4" s="124"/>
      <c r="D4" s="87"/>
      <c r="E4" s="87"/>
      <c r="F4" s="87"/>
      <c r="G4" s="87"/>
      <c r="H4" s="87"/>
      <c r="I4" s="87"/>
      <c r="J4" s="87"/>
      <c r="K4" s="87"/>
      <c r="L4" s="87"/>
      <c r="M4" s="87"/>
      <c r="N4" s="87"/>
      <c r="O4" s="87"/>
      <c r="P4" s="87"/>
      <c r="Q4" s="87"/>
      <c r="R4" s="87"/>
      <c r="S4" s="87"/>
      <c r="T4" s="87"/>
      <c r="U4" s="92"/>
      <c r="V4" s="87"/>
      <c r="W4" s="87"/>
      <c r="X4" s="186"/>
      <c r="Y4" s="187"/>
      <c r="Z4" s="186"/>
      <c r="AA4" s="186"/>
      <c r="AB4" s="87"/>
      <c r="AC4" s="94"/>
      <c r="AD4" s="124"/>
      <c r="AF4" s="87"/>
      <c r="AG4" s="86"/>
      <c r="AH4" s="86"/>
      <c r="AI4" s="90" t="s">
        <v>146</v>
      </c>
      <c r="AJ4" s="93" t="s">
        <v>147</v>
      </c>
      <c r="AK4" s="91" t="s">
        <v>148</v>
      </c>
    </row>
    <row r="5" spans="1:37" s="98" customFormat="1" ht="20" customHeight="1" x14ac:dyDescent="0.2">
      <c r="A5" s="131"/>
      <c r="B5" s="96"/>
      <c r="C5" s="96"/>
      <c r="D5" s="96"/>
      <c r="E5" s="96"/>
      <c r="F5" s="96"/>
      <c r="G5" s="96"/>
      <c r="H5" s="96"/>
      <c r="I5" s="96"/>
      <c r="J5" s="402" t="str">
        <f>IF(Stammdaten!$C$6="","Spielberichtsbogen",(IF(OR(Stammdaten!$C$6="Damen",Stammdaten!$C$6="Herren"),"Spielberichtsbogen Erwachsene","Spieberichtsbogen Jugend")))</f>
        <v>Spielberichtsbogen</v>
      </c>
      <c r="K5" s="403"/>
      <c r="L5" s="403"/>
      <c r="M5" s="403"/>
      <c r="N5" s="403"/>
      <c r="O5" s="403"/>
      <c r="P5" s="403"/>
      <c r="Q5" s="403"/>
      <c r="R5" s="403"/>
      <c r="S5" s="403"/>
      <c r="T5" s="403"/>
      <c r="U5" s="123"/>
      <c r="V5" s="123"/>
      <c r="W5" s="123"/>
      <c r="X5" s="188"/>
      <c r="Y5" s="421"/>
      <c r="Z5" s="421"/>
      <c r="AA5" s="188"/>
      <c r="AB5" s="132"/>
      <c r="AC5" s="133"/>
      <c r="AD5" s="134"/>
      <c r="AE5" s="131"/>
      <c r="AF5" s="97"/>
      <c r="AG5" s="95"/>
      <c r="AH5" s="95"/>
      <c r="AI5" s="90" t="s">
        <v>150</v>
      </c>
      <c r="AJ5" s="93" t="s">
        <v>151</v>
      </c>
      <c r="AK5" s="91" t="s">
        <v>152</v>
      </c>
    </row>
    <row r="6" spans="1:37" ht="6" customHeight="1" x14ac:dyDescent="0.2">
      <c r="B6" s="87"/>
      <c r="C6" s="87"/>
      <c r="D6" s="87"/>
      <c r="E6" s="87"/>
      <c r="F6" s="87"/>
      <c r="G6" s="87"/>
      <c r="H6" s="87"/>
      <c r="I6" s="87"/>
      <c r="J6" s="87"/>
      <c r="K6" s="87"/>
      <c r="L6" s="87"/>
      <c r="M6" s="87"/>
      <c r="N6" s="87"/>
      <c r="O6" s="87"/>
      <c r="P6" s="87"/>
      <c r="Q6" s="87"/>
      <c r="R6" s="87"/>
      <c r="S6" s="87"/>
      <c r="T6" s="87"/>
      <c r="U6" s="87"/>
      <c r="V6" s="87"/>
      <c r="W6" s="87"/>
      <c r="X6" s="87"/>
      <c r="Y6" s="87"/>
      <c r="Z6" s="87"/>
      <c r="AA6" s="87"/>
      <c r="AB6" s="124"/>
      <c r="AC6" s="124"/>
      <c r="AD6" s="124"/>
      <c r="AE6" s="124"/>
      <c r="AF6" s="87"/>
      <c r="AG6" s="86"/>
      <c r="AH6" s="86"/>
      <c r="AI6" s="90" t="s">
        <v>153</v>
      </c>
      <c r="AJ6" s="93" t="s">
        <v>154</v>
      </c>
      <c r="AK6" s="91" t="s">
        <v>155</v>
      </c>
    </row>
    <row r="7" spans="1:37" ht="14.25" customHeight="1" x14ac:dyDescent="0.2">
      <c r="B7" s="87"/>
      <c r="C7" s="99" t="s">
        <v>156</v>
      </c>
      <c r="D7" s="99"/>
      <c r="E7" s="99"/>
      <c r="F7" s="87"/>
      <c r="G7" s="99" t="s">
        <v>157</v>
      </c>
      <c r="H7" s="99"/>
      <c r="I7" s="99"/>
      <c r="J7" s="99" t="s">
        <v>158</v>
      </c>
      <c r="K7" s="126"/>
      <c r="L7" s="126"/>
      <c r="M7" s="139"/>
      <c r="N7" s="139"/>
      <c r="O7" s="139"/>
      <c r="P7" s="139"/>
      <c r="Q7" s="139"/>
      <c r="R7" s="431" t="s">
        <v>25</v>
      </c>
      <c r="S7" s="412"/>
      <c r="T7" s="412"/>
      <c r="V7" s="431" t="s">
        <v>159</v>
      </c>
      <c r="W7" s="412"/>
      <c r="X7" s="412"/>
      <c r="Y7" s="99"/>
      <c r="Z7" s="426" t="s">
        <v>160</v>
      </c>
      <c r="AA7" s="427"/>
      <c r="AB7" s="427"/>
      <c r="AC7" s="99"/>
      <c r="AD7" s="124"/>
      <c r="AE7" s="124"/>
      <c r="AF7" s="124"/>
      <c r="AG7" s="86"/>
      <c r="AH7" s="86"/>
      <c r="AI7" s="90" t="s">
        <v>161</v>
      </c>
      <c r="AJ7" s="93" t="s">
        <v>162</v>
      </c>
      <c r="AK7" s="91" t="s">
        <v>163</v>
      </c>
    </row>
    <row r="8" spans="1:37" ht="15" customHeight="1" x14ac:dyDescent="0.2">
      <c r="B8" s="87"/>
      <c r="C8" s="422" t="str">
        <f>IF(OR(Stammdaten!$C$6="Weibliche U10",Stammdaten!$C$6="Männliche U10",Stammdaten!$C$6="Weibliche U8",Stammdaten!$C$6="Männliche U8"),"",IF(Stammdaten!$C$4="","",Stammdaten!$C$4))</f>
        <v/>
      </c>
      <c r="D8" s="423"/>
      <c r="E8" s="423"/>
      <c r="F8" s="330"/>
      <c r="G8" s="424" t="str">
        <f>IF(OR(Stammdaten!$C$6="Weibliche U10",Stammdaten!$C$6="Männliche U10",Stammdaten!$C$6="Weibliche U8",Stammdaten!$C$6="Männliche U8"),"",IF(Stammdaten!$C$9="","",Stammdaten!$C$9))</f>
        <v/>
      </c>
      <c r="H8" s="425"/>
      <c r="I8" s="331"/>
      <c r="J8" s="428" t="str">
        <f>IF(OR(Stammdaten!$C$6="Weibliche U10",Stammdaten!$C$6="Männliche U10",Stammdaten!$C$6="Weibliche U8",Stammdaten!$C$6="Männliche U8"),"",IF(Stammdaten!$C$10="","",Stammdaten!$C$10))</f>
        <v/>
      </c>
      <c r="K8" s="429"/>
      <c r="L8" s="429"/>
      <c r="M8" s="429"/>
      <c r="N8" s="429"/>
      <c r="O8" s="429"/>
      <c r="P8" s="429"/>
      <c r="Q8" s="332"/>
      <c r="R8" s="430" t="str">
        <f>IF(OR(Stammdaten!$C$6="Weibliche U10",Stammdaten!$C$6="Männliche U10",Stammdaten!$C$6="Weibliche U8",Stammdaten!$C$6="Männliche U8"),"",IF(Stammdaten!$C$7="","",Stammdaten!$C$7))</f>
        <v/>
      </c>
      <c r="S8" s="429"/>
      <c r="T8" s="429"/>
      <c r="U8" s="333"/>
      <c r="V8" s="432" t="str">
        <f>IF(OR(Stammdaten!$C$6="Weibliche U10",Stammdaten!$C$6="Männliche U10",Stammdaten!$C$6="Weibliche U8",Stammdaten!$C$6="Männliche U8"),"",IF(Stammdaten!$C$6="","",Stammdaten!$C$6))</f>
        <v/>
      </c>
      <c r="W8" s="433"/>
      <c r="X8" s="433"/>
      <c r="Y8" s="334"/>
      <c r="Z8" s="430" t="str">
        <f>IF(Stammdaten!$C$8 ="","",Stammdaten!$C$8)</f>
        <v/>
      </c>
      <c r="AA8" s="429"/>
      <c r="AB8" s="429"/>
      <c r="AC8" s="429"/>
      <c r="AD8" s="429"/>
      <c r="AE8" s="154"/>
      <c r="AF8" s="125"/>
      <c r="AG8" s="86"/>
      <c r="AH8" s="86"/>
      <c r="AI8" s="90" t="s">
        <v>165</v>
      </c>
      <c r="AJ8" s="93" t="s">
        <v>166</v>
      </c>
      <c r="AK8" s="91" t="s">
        <v>167</v>
      </c>
    </row>
    <row r="9" spans="1:37" ht="14.25" customHeight="1" thickBot="1" x14ac:dyDescent="0.2">
      <c r="B9" s="87"/>
      <c r="C9" s="156" t="s">
        <v>168</v>
      </c>
      <c r="D9" s="157"/>
      <c r="E9" s="157"/>
      <c r="F9" s="157"/>
      <c r="G9" s="154"/>
      <c r="H9" s="154"/>
      <c r="I9" s="154"/>
      <c r="J9" s="154"/>
      <c r="K9" s="157"/>
      <c r="L9" s="157"/>
      <c r="M9" s="157"/>
      <c r="N9" s="157"/>
      <c r="O9" s="157"/>
      <c r="P9" s="157"/>
      <c r="Q9" s="158"/>
      <c r="R9" s="157"/>
      <c r="S9" s="158"/>
      <c r="T9" s="157"/>
      <c r="U9" s="154"/>
      <c r="V9" s="154"/>
      <c r="W9" s="154"/>
      <c r="X9" s="154"/>
      <c r="Y9" s="154"/>
      <c r="Z9" s="154"/>
      <c r="AA9" s="154"/>
      <c r="AB9" s="154"/>
      <c r="AC9" s="154"/>
      <c r="AD9" s="154"/>
      <c r="AE9" s="154"/>
      <c r="AF9" s="99"/>
      <c r="AG9" s="86"/>
      <c r="AH9" s="86"/>
      <c r="AI9" s="90" t="s">
        <v>169</v>
      </c>
      <c r="AJ9" s="93" t="s">
        <v>170</v>
      </c>
      <c r="AK9" s="91" t="s">
        <v>149</v>
      </c>
    </row>
    <row r="10" spans="1:37" ht="14.25" customHeight="1" x14ac:dyDescent="0.2">
      <c r="B10" s="87"/>
      <c r="C10" s="335" t="str">
        <f>IF(OR(Stammdaten!$C$6="Weibliche U10",Stammdaten!$C$6="Männliche U10",Stammdaten!$C$6="Weibliche U8",Stammdaten!$C$6="Männliche U8",Stammdaten!$C$5=""),"",Stammdaten!$C$5)</f>
        <v/>
      </c>
      <c r="D10" s="157"/>
      <c r="E10" s="157"/>
      <c r="F10" s="157"/>
      <c r="G10" s="154"/>
      <c r="H10" s="154"/>
      <c r="I10" s="154"/>
      <c r="J10" s="154"/>
      <c r="K10" s="157"/>
      <c r="L10" s="157"/>
      <c r="M10" s="382"/>
      <c r="N10" s="379" t="s">
        <v>134</v>
      </c>
      <c r="O10" s="380"/>
      <c r="P10" s="380"/>
      <c r="Q10" s="380"/>
      <c r="R10" s="384"/>
      <c r="S10" s="386" t="s">
        <v>11</v>
      </c>
      <c r="T10" s="388"/>
      <c r="U10" s="159" t="str">
        <f>IF(R10=T10,IF(R13="","",(R13+R10)),"")</f>
        <v/>
      </c>
      <c r="V10" s="154"/>
      <c r="W10" s="154"/>
      <c r="X10" s="154"/>
      <c r="Y10" s="154"/>
      <c r="Z10" s="154"/>
      <c r="AA10" s="154"/>
      <c r="AB10" s="154"/>
      <c r="AC10" s="154"/>
      <c r="AD10" s="154"/>
      <c r="AE10" s="154"/>
      <c r="AF10" s="87"/>
      <c r="AG10" s="86"/>
      <c r="AH10" s="86"/>
      <c r="AI10" s="90" t="s">
        <v>172</v>
      </c>
      <c r="AJ10" s="93" t="s">
        <v>173</v>
      </c>
      <c r="AK10" s="91" t="s">
        <v>174</v>
      </c>
    </row>
    <row r="11" spans="1:37" ht="14.25" customHeight="1" x14ac:dyDescent="0.2">
      <c r="B11" s="87"/>
      <c r="C11" s="160"/>
      <c r="D11" s="157"/>
      <c r="E11" s="157"/>
      <c r="F11" s="157"/>
      <c r="G11" s="157"/>
      <c r="H11" s="157"/>
      <c r="I11" s="157"/>
      <c r="J11" s="157"/>
      <c r="K11" s="157"/>
      <c r="L11" s="157"/>
      <c r="M11" s="383"/>
      <c r="N11" s="381"/>
      <c r="O11" s="381"/>
      <c r="P11" s="381"/>
      <c r="Q11" s="381"/>
      <c r="R11" s="385"/>
      <c r="S11" s="387"/>
      <c r="T11" s="389"/>
      <c r="U11" s="157"/>
      <c r="V11" s="160"/>
      <c r="W11" s="157"/>
      <c r="X11" s="157"/>
      <c r="Y11" s="157"/>
      <c r="Z11" s="157"/>
      <c r="AA11" s="157"/>
      <c r="AB11" s="157"/>
      <c r="AC11" s="157"/>
      <c r="AD11" s="157"/>
      <c r="AE11" s="157"/>
      <c r="AF11" s="87"/>
      <c r="AG11" s="86"/>
      <c r="AH11" s="86"/>
      <c r="AI11" s="90" t="s">
        <v>175</v>
      </c>
      <c r="AJ11" s="93" t="s">
        <v>176</v>
      </c>
      <c r="AK11" s="91" t="s">
        <v>177</v>
      </c>
    </row>
    <row r="12" spans="1:37" ht="14.25" customHeight="1" x14ac:dyDescent="0.15">
      <c r="B12" s="87"/>
      <c r="C12" s="161" t="s">
        <v>0</v>
      </c>
      <c r="D12" s="157"/>
      <c r="E12" s="157"/>
      <c r="F12" s="157"/>
      <c r="G12" s="157"/>
      <c r="H12" s="157"/>
      <c r="I12" s="157"/>
      <c r="J12" s="157"/>
      <c r="K12" s="157"/>
      <c r="L12" s="157"/>
      <c r="M12" s="390"/>
      <c r="N12" s="391" t="s">
        <v>181</v>
      </c>
      <c r="O12" s="392"/>
      <c r="P12" s="392"/>
      <c r="Q12" s="392"/>
      <c r="R12" s="393"/>
      <c r="S12" s="394" t="s">
        <v>11</v>
      </c>
      <c r="T12" s="395"/>
      <c r="U12" s="157"/>
      <c r="V12" s="161" t="s">
        <v>1</v>
      </c>
      <c r="W12" s="157"/>
      <c r="X12" s="157"/>
      <c r="Y12" s="157"/>
      <c r="Z12" s="157"/>
      <c r="AA12" s="157"/>
      <c r="AB12" s="157"/>
      <c r="AC12" s="157"/>
      <c r="AD12" s="157"/>
      <c r="AE12" s="157"/>
      <c r="AF12" s="87"/>
      <c r="AG12" s="86"/>
      <c r="AH12" s="86"/>
      <c r="AI12" s="90" t="s">
        <v>178</v>
      </c>
      <c r="AJ12" s="93" t="s">
        <v>179</v>
      </c>
      <c r="AK12" s="91" t="s">
        <v>180</v>
      </c>
    </row>
    <row r="13" spans="1:37" ht="14.25" customHeight="1" x14ac:dyDescent="0.2">
      <c r="B13" s="87"/>
      <c r="C13" s="416" t="str">
        <f>IF(OR(Stammdaten!$C$6="Weibliche U10",Stammdaten!$C$6="Männliche U10",Stammdaten!$C$6="Weibliche U8",Stammdaten!$C$6="Männliche U8"),"",IF(Stammdaten!$C$11="","",Stammdaten!$C$11))</f>
        <v/>
      </c>
      <c r="D13" s="417"/>
      <c r="E13" s="417"/>
      <c r="F13" s="417"/>
      <c r="G13" s="417"/>
      <c r="H13" s="417"/>
      <c r="I13" s="417"/>
      <c r="J13" s="417"/>
      <c r="K13" s="417"/>
      <c r="L13" s="157"/>
      <c r="M13" s="383"/>
      <c r="N13" s="381"/>
      <c r="O13" s="381"/>
      <c r="P13" s="381"/>
      <c r="Q13" s="381"/>
      <c r="R13" s="385"/>
      <c r="S13" s="387"/>
      <c r="T13" s="389"/>
      <c r="U13" s="162"/>
      <c r="V13" s="416" t="str">
        <f>IF(OR(Stammdaten!$C$6="Weibliche U10",Stammdaten!$C$6="Männliche U10",Stammdaten!$C$6="Weibliche U8",Stammdaten!$C$6="Männliche U8"),"",IF(Stammdaten!$C$12="","",Stammdaten!$C$12))</f>
        <v/>
      </c>
      <c r="W13" s="417"/>
      <c r="X13" s="417"/>
      <c r="Y13" s="417"/>
      <c r="Z13" s="417"/>
      <c r="AA13" s="417"/>
      <c r="AB13" s="417"/>
      <c r="AC13" s="417"/>
      <c r="AD13" s="417"/>
      <c r="AE13" s="417"/>
      <c r="AF13" s="87"/>
      <c r="AG13" s="86"/>
      <c r="AH13" s="86"/>
      <c r="AI13" s="90" t="s">
        <v>182</v>
      </c>
      <c r="AJ13" s="93" t="s">
        <v>183</v>
      </c>
      <c r="AK13" s="91" t="s">
        <v>184</v>
      </c>
    </row>
    <row r="14" spans="1:37" ht="14.25" customHeight="1" thickBot="1" x14ac:dyDescent="0.25">
      <c r="B14" s="87"/>
      <c r="C14" s="418"/>
      <c r="D14" s="419"/>
      <c r="E14" s="419"/>
      <c r="F14" s="419"/>
      <c r="G14" s="419"/>
      <c r="H14" s="419"/>
      <c r="I14" s="419"/>
      <c r="J14" s="419"/>
      <c r="K14" s="419"/>
      <c r="L14" s="157"/>
      <c r="M14" s="163"/>
      <c r="N14" s="420" t="s">
        <v>185</v>
      </c>
      <c r="O14" s="420"/>
      <c r="P14" s="420"/>
      <c r="Q14" s="420"/>
      <c r="R14" s="194"/>
      <c r="S14" s="164" t="s">
        <v>11</v>
      </c>
      <c r="T14" s="195"/>
      <c r="U14" s="162"/>
      <c r="V14" s="418"/>
      <c r="W14" s="419"/>
      <c r="X14" s="419"/>
      <c r="Y14" s="419"/>
      <c r="Z14" s="419"/>
      <c r="AA14" s="419"/>
      <c r="AB14" s="419"/>
      <c r="AC14" s="419"/>
      <c r="AD14" s="419"/>
      <c r="AE14" s="419"/>
      <c r="AF14" s="87"/>
      <c r="AG14" s="86"/>
      <c r="AH14" s="86"/>
      <c r="AI14" s="90" t="s">
        <v>186</v>
      </c>
      <c r="AK14" s="91" t="s">
        <v>187</v>
      </c>
    </row>
    <row r="15" spans="1:37" ht="8" customHeight="1" x14ac:dyDescent="0.2">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6"/>
      <c r="AH15" s="86"/>
      <c r="AI15" s="90" t="s">
        <v>188</v>
      </c>
      <c r="AJ15" s="93"/>
      <c r="AK15" s="91" t="s">
        <v>189</v>
      </c>
    </row>
    <row r="16" spans="1:37" ht="15" x14ac:dyDescent="0.2">
      <c r="B16" s="87"/>
      <c r="C16" s="396" t="s">
        <v>190</v>
      </c>
      <c r="D16" s="385"/>
      <c r="E16" s="385"/>
      <c r="F16" s="396" t="s">
        <v>191</v>
      </c>
      <c r="G16" s="385"/>
      <c r="H16" s="385"/>
      <c r="I16" s="385"/>
      <c r="J16" s="385"/>
      <c r="K16" s="385"/>
      <c r="L16" s="396" t="s">
        <v>192</v>
      </c>
      <c r="M16" s="385"/>
      <c r="N16" s="385"/>
      <c r="O16" s="411" t="s">
        <v>193</v>
      </c>
      <c r="P16" s="412"/>
      <c r="Q16" s="87"/>
      <c r="R16" s="396" t="s">
        <v>190</v>
      </c>
      <c r="S16" s="385"/>
      <c r="T16" s="385"/>
      <c r="U16" s="396" t="s">
        <v>191</v>
      </c>
      <c r="V16" s="385"/>
      <c r="W16" s="385"/>
      <c r="X16" s="385"/>
      <c r="Y16" s="385"/>
      <c r="Z16" s="396" t="s">
        <v>192</v>
      </c>
      <c r="AA16" s="385"/>
      <c r="AB16" s="385"/>
      <c r="AC16" s="385"/>
      <c r="AD16" s="411" t="s">
        <v>193</v>
      </c>
      <c r="AE16" s="412"/>
      <c r="AF16" s="87"/>
      <c r="AG16" s="86"/>
      <c r="AH16" s="86"/>
      <c r="AI16" s="90" t="s">
        <v>15</v>
      </c>
      <c r="AJ16" s="91" t="s">
        <v>171</v>
      </c>
      <c r="AK16" s="91" t="s">
        <v>194</v>
      </c>
    </row>
    <row r="17" spans="2:37" ht="14.25" customHeight="1" x14ac:dyDescent="0.2">
      <c r="B17" s="87"/>
      <c r="C17" s="413" t="str">
        <f>IF(Stammdaten!$C$22="","",Stammdaten!$C$22)</f>
        <v/>
      </c>
      <c r="D17" s="467"/>
      <c r="E17" s="371"/>
      <c r="F17" s="413" t="str">
        <f>IF(Stammdaten!$C$23="","",Stammdaten!$C$23)</f>
        <v/>
      </c>
      <c r="G17" s="467"/>
      <c r="H17" s="467"/>
      <c r="I17" s="467"/>
      <c r="J17" s="467"/>
      <c r="K17" s="371"/>
      <c r="L17" s="413" t="str">
        <f>IF(Stammdaten!$C$24="","",Stammdaten!$C$24)</f>
        <v/>
      </c>
      <c r="M17" s="414"/>
      <c r="N17" s="415"/>
      <c r="O17" s="413" t="str">
        <f>IF(Stammdaten!$C$25="","",Stammdaten!$C$25)</f>
        <v/>
      </c>
      <c r="P17" s="371"/>
      <c r="Q17" s="87"/>
      <c r="R17" s="404"/>
      <c r="S17" s="405"/>
      <c r="T17" s="438"/>
      <c r="U17" s="404"/>
      <c r="V17" s="405"/>
      <c r="W17" s="405"/>
      <c r="X17" s="405"/>
      <c r="Y17" s="405"/>
      <c r="Z17" s="397"/>
      <c r="AA17" s="398"/>
      <c r="AB17" s="398"/>
      <c r="AC17" s="399"/>
      <c r="AD17" s="439"/>
      <c r="AE17" s="399"/>
      <c r="AF17" s="87"/>
      <c r="AG17" s="86"/>
      <c r="AH17" s="86"/>
      <c r="AI17" s="90" t="s">
        <v>195</v>
      </c>
      <c r="AJ17" s="91" t="s">
        <v>50</v>
      </c>
      <c r="AK17" s="91" t="s">
        <v>196</v>
      </c>
    </row>
    <row r="18" spans="2:37" ht="4" customHeight="1" x14ac:dyDescent="0.2">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6"/>
      <c r="AH18" s="86"/>
      <c r="AJ18" s="93"/>
      <c r="AK18" s="91" t="s">
        <v>197</v>
      </c>
    </row>
    <row r="19" spans="2:37" ht="22" customHeight="1" x14ac:dyDescent="0.2">
      <c r="B19" s="87"/>
      <c r="C19" s="102" t="s">
        <v>198</v>
      </c>
      <c r="D19" s="406" t="s">
        <v>199</v>
      </c>
      <c r="E19" s="407"/>
      <c r="F19" s="407"/>
      <c r="G19" s="408"/>
      <c r="H19" s="103" t="s">
        <v>200</v>
      </c>
      <c r="I19" s="409" t="s">
        <v>249</v>
      </c>
      <c r="J19" s="410"/>
      <c r="K19" s="406" t="s">
        <v>3</v>
      </c>
      <c r="L19" s="434"/>
      <c r="M19" s="292" t="s">
        <v>336</v>
      </c>
      <c r="N19" s="102" t="s">
        <v>4</v>
      </c>
      <c r="O19" s="102" t="s">
        <v>201</v>
      </c>
      <c r="P19" s="102" t="s">
        <v>5</v>
      </c>
      <c r="Q19" s="104"/>
      <c r="R19" s="102" t="s">
        <v>198</v>
      </c>
      <c r="S19" s="406" t="s">
        <v>199</v>
      </c>
      <c r="T19" s="407"/>
      <c r="U19" s="407"/>
      <c r="V19" s="408"/>
      <c r="W19" s="103" t="s">
        <v>200</v>
      </c>
      <c r="X19" s="409" t="s">
        <v>249</v>
      </c>
      <c r="Y19" s="410"/>
      <c r="Z19" s="406" t="s">
        <v>3</v>
      </c>
      <c r="AA19" s="434"/>
      <c r="AB19" s="292" t="s">
        <v>336</v>
      </c>
      <c r="AC19" s="102" t="s">
        <v>4</v>
      </c>
      <c r="AD19" s="102" t="s">
        <v>201</v>
      </c>
      <c r="AE19" s="102" t="s">
        <v>5</v>
      </c>
      <c r="AF19" s="105"/>
      <c r="AG19" s="86"/>
      <c r="AH19" s="86"/>
      <c r="AI19" s="90" t="s">
        <v>202</v>
      </c>
      <c r="AJ19" s="93" t="s">
        <v>203</v>
      </c>
      <c r="AK19" s="91" t="s">
        <v>204</v>
      </c>
    </row>
    <row r="20" spans="2:37" ht="14.25" customHeight="1" x14ac:dyDescent="0.2">
      <c r="B20" s="130">
        <v>1</v>
      </c>
      <c r="C20" s="324" t="str">
        <f>IFERROR(IF(OR(Stammdaten!$C$6="Weibliche U8",Stammdaten!$C$6="Männliche U8",Stammdaten!$C$6="Weibliche U10",Stammdaten!$C$6="Männliche U10"),"",VLOOKUP(Stammdaten!G4,Spielerliste!$A$2:$F$43,6,FALSE)),"")</f>
        <v/>
      </c>
      <c r="D20" s="435" t="str">
        <f>IF(OR(Stammdaten!$C$6="Weibliche U8",Stammdaten!$C$6="Männliche U8",Stammdaten!$C$6="Weibliche U10",Stammdaten!$C$6="Männliche U10",Stammdaten!G4=""),"",VLOOKUP(Stammdaten!G4,Spielerliste!$A$2:$F$43,1,FALSE))</f>
        <v/>
      </c>
      <c r="E20" s="436"/>
      <c r="F20" s="436"/>
      <c r="G20" s="437"/>
      <c r="H20" s="325" t="str">
        <f>IF(Stammdaten!H4="","",Stammdaten!H4)</f>
        <v/>
      </c>
      <c r="I20" s="370" t="str">
        <f>IF(OR(Stammdaten!$C$6="Weibliche U8",Stammdaten!$C$6="Männliche U8",Stammdaten!$C$6="Weibliche U10",Stammdaten!$C$6="Männliche U10",Stammdaten!G4=""),"",VLOOKUP(Stammdaten!G4,Spielerliste!$A$2:$F$43,5,FALSE))</f>
        <v/>
      </c>
      <c r="J20" s="371"/>
      <c r="K20" s="370" t="str">
        <f>IF(OR(Stammdaten!$C$6="Weibliche U8",Stammdaten!$C$6="Männliche U8",Stammdaten!$C$6="Weibliche U10",Stammdaten!$C$6="Männliche U10",Stammdaten!G4=""),"",VLOOKUP(Stammdaten!G4,Spielerliste!$A$2:$F$43,4,FALSE))</f>
        <v/>
      </c>
      <c r="L20" s="371"/>
      <c r="M20" s="326"/>
      <c r="N20" s="107"/>
      <c r="O20" s="107"/>
      <c r="P20" s="107"/>
      <c r="Q20" s="142">
        <v>1</v>
      </c>
      <c r="R20" s="135"/>
      <c r="S20" s="372"/>
      <c r="T20" s="373"/>
      <c r="U20" s="373"/>
      <c r="V20" s="374"/>
      <c r="W20" s="136"/>
      <c r="X20" s="377"/>
      <c r="Y20" s="378"/>
      <c r="Z20" s="375"/>
      <c r="AA20" s="376"/>
      <c r="AB20" s="106"/>
      <c r="AC20" s="107"/>
      <c r="AD20" s="107"/>
      <c r="AE20" s="107"/>
      <c r="AF20" s="87"/>
      <c r="AG20" s="86"/>
      <c r="AH20" s="86"/>
      <c r="AI20" s="90" t="s">
        <v>205</v>
      </c>
      <c r="AJ20" s="93" t="s">
        <v>206</v>
      </c>
      <c r="AK20" s="91" t="s">
        <v>207</v>
      </c>
    </row>
    <row r="21" spans="2:37" ht="14.25" customHeight="1" x14ac:dyDescent="0.2">
      <c r="B21" s="130">
        <v>2</v>
      </c>
      <c r="C21" s="324" t="str">
        <f>IFERROR(IF(OR(Stammdaten!$C$6="Weibliche U8",Stammdaten!$C$6="Männliche U8",Stammdaten!$C$6="Weibliche U10",Stammdaten!$C$6="Männliche U10"),"",VLOOKUP(Stammdaten!G5,Spielerliste!$A$2:$F$43,6,FALSE)),"")</f>
        <v/>
      </c>
      <c r="D21" s="435" t="str">
        <f>IF(OR(Stammdaten!$C$6="Weibliche U8",Stammdaten!$C$6="Männliche U8",Stammdaten!$C$6="Weibliche U10",Stammdaten!$C$6="Männliche U10",Stammdaten!G5=""),"",VLOOKUP(Stammdaten!G5,Spielerliste!$A$2:$F$43,1,FALSE))</f>
        <v/>
      </c>
      <c r="E21" s="436"/>
      <c r="F21" s="436"/>
      <c r="G21" s="437"/>
      <c r="H21" s="325" t="str">
        <f>IF(Stammdaten!H5="","",Stammdaten!H5)</f>
        <v/>
      </c>
      <c r="I21" s="370" t="str">
        <f>IF(OR(Stammdaten!$C$6="Weibliche U8",Stammdaten!$C$6="Männliche U8",Stammdaten!$C$6="Weibliche U10",Stammdaten!$C$6="Männliche U10",Stammdaten!G5=""),"",VLOOKUP(Stammdaten!G5,Spielerliste!$A$2:$F$43,5,FALSE))</f>
        <v/>
      </c>
      <c r="J21" s="371"/>
      <c r="K21" s="370" t="str">
        <f>IF(OR(Stammdaten!$C$6="Weibliche U8",Stammdaten!$C$6="Männliche U8",Stammdaten!$C$6="Weibliche U10",Stammdaten!$C$6="Männliche U10",Stammdaten!G5=""),"",VLOOKUP(Stammdaten!G5,Spielerliste!$A$2:$F$43,4,FALSE))</f>
        <v/>
      </c>
      <c r="L21" s="371"/>
      <c r="M21" s="326"/>
      <c r="N21" s="107"/>
      <c r="O21" s="107"/>
      <c r="P21" s="107"/>
      <c r="Q21" s="142">
        <v>2</v>
      </c>
      <c r="R21" s="135"/>
      <c r="S21" s="372"/>
      <c r="T21" s="373"/>
      <c r="U21" s="373"/>
      <c r="V21" s="374"/>
      <c r="W21" s="136"/>
      <c r="X21" s="377"/>
      <c r="Y21" s="378"/>
      <c r="Z21" s="375"/>
      <c r="AA21" s="376"/>
      <c r="AB21" s="106"/>
      <c r="AC21" s="107"/>
      <c r="AD21" s="107"/>
      <c r="AE21" s="107"/>
      <c r="AF21" s="87"/>
      <c r="AG21" s="86"/>
      <c r="AH21" s="86"/>
      <c r="AI21" s="90" t="s">
        <v>208</v>
      </c>
      <c r="AJ21" s="93" t="s">
        <v>42</v>
      </c>
      <c r="AK21" s="91" t="s">
        <v>209</v>
      </c>
    </row>
    <row r="22" spans="2:37" ht="14.25" customHeight="1" x14ac:dyDescent="0.2">
      <c r="B22" s="130">
        <v>3</v>
      </c>
      <c r="C22" s="324" t="str">
        <f>IFERROR(IF(OR(Stammdaten!$C$6="Weibliche U8",Stammdaten!$C$6="Männliche U8",Stammdaten!$C$6="Weibliche U10",Stammdaten!$C$6="Männliche U10"),"",VLOOKUP(Stammdaten!G6,Spielerliste!$A$2:$F$43,6,FALSE)),"")</f>
        <v/>
      </c>
      <c r="D22" s="435" t="str">
        <f>IF(OR(Stammdaten!$C$6="Weibliche U8",Stammdaten!$C$6="Männliche U8",Stammdaten!$C$6="Weibliche U10",Stammdaten!$C$6="Männliche U10",Stammdaten!G6=""),"",VLOOKUP(Stammdaten!G6,Spielerliste!$A$2:$F$43,1,FALSE))</f>
        <v/>
      </c>
      <c r="E22" s="436"/>
      <c r="F22" s="436"/>
      <c r="G22" s="437"/>
      <c r="H22" s="325" t="str">
        <f>IF(Stammdaten!H6="","",Stammdaten!H6)</f>
        <v/>
      </c>
      <c r="I22" s="370" t="str">
        <f>IF(OR(Stammdaten!$C$6="Weibliche U8",Stammdaten!$C$6="Männliche U8",Stammdaten!$C$6="Weibliche U10",Stammdaten!$C$6="Männliche U10",Stammdaten!G6=""),"",VLOOKUP(Stammdaten!G6,Spielerliste!$A$2:$F$43,5,FALSE))</f>
        <v/>
      </c>
      <c r="J22" s="371"/>
      <c r="K22" s="370" t="str">
        <f>IF(OR(Stammdaten!$C$6="Weibliche U8",Stammdaten!$C$6="Männliche U8",Stammdaten!$C$6="Weibliche U10",Stammdaten!$C$6="Männliche U10",Stammdaten!G6=""),"",VLOOKUP(Stammdaten!G6,Spielerliste!$A$2:$F$43,4,FALSE))</f>
        <v/>
      </c>
      <c r="L22" s="371"/>
      <c r="M22" s="326"/>
      <c r="N22" s="107"/>
      <c r="O22" s="107"/>
      <c r="P22" s="107"/>
      <c r="Q22" s="142">
        <v>3</v>
      </c>
      <c r="R22" s="135"/>
      <c r="S22" s="372"/>
      <c r="T22" s="373"/>
      <c r="U22" s="373"/>
      <c r="V22" s="374"/>
      <c r="W22" s="136"/>
      <c r="X22" s="377"/>
      <c r="Y22" s="378"/>
      <c r="Z22" s="375"/>
      <c r="AA22" s="376"/>
      <c r="AB22" s="106"/>
      <c r="AC22" s="107"/>
      <c r="AD22" s="107"/>
      <c r="AE22" s="107"/>
      <c r="AF22" s="87"/>
      <c r="AG22" s="86"/>
      <c r="AH22" s="86"/>
      <c r="AI22" s="90" t="s">
        <v>210</v>
      </c>
      <c r="AJ22" s="93" t="s">
        <v>211</v>
      </c>
      <c r="AK22" s="91" t="s">
        <v>212</v>
      </c>
    </row>
    <row r="23" spans="2:37" ht="14.25" customHeight="1" x14ac:dyDescent="0.2">
      <c r="B23" s="130">
        <v>4</v>
      </c>
      <c r="C23" s="324" t="str">
        <f>IFERROR(IF(OR(Stammdaten!$C$6="Weibliche U8",Stammdaten!$C$6="Männliche U8",Stammdaten!$C$6="Weibliche U10",Stammdaten!$C$6="Männliche U10"),"",VLOOKUP(Stammdaten!G7,Spielerliste!$A$2:$F$43,6,FALSE)),"")</f>
        <v/>
      </c>
      <c r="D23" s="435" t="str">
        <f>IF(OR(Stammdaten!$C$6="Weibliche U8",Stammdaten!$C$6="Männliche U8",Stammdaten!$C$6="Weibliche U10",Stammdaten!$C$6="Männliche U10",Stammdaten!G7=""),"",VLOOKUP(Stammdaten!G7,Spielerliste!$A$2:$F$43,1,FALSE))</f>
        <v/>
      </c>
      <c r="E23" s="436"/>
      <c r="F23" s="436"/>
      <c r="G23" s="437"/>
      <c r="H23" s="325" t="str">
        <f>IF(Stammdaten!H7="","",Stammdaten!H7)</f>
        <v/>
      </c>
      <c r="I23" s="370" t="str">
        <f>IF(OR(Stammdaten!$C$6="Weibliche U8",Stammdaten!$C$6="Männliche U8",Stammdaten!$C$6="Weibliche U10",Stammdaten!$C$6="Männliche U10",Stammdaten!G7=""),"",VLOOKUP(Stammdaten!G7,Spielerliste!$A$2:$F$43,5,FALSE))</f>
        <v/>
      </c>
      <c r="J23" s="371"/>
      <c r="K23" s="370" t="str">
        <f>IF(OR(Stammdaten!$C$6="Weibliche U8",Stammdaten!$C$6="Männliche U8",Stammdaten!$C$6="Weibliche U10",Stammdaten!$C$6="Männliche U10",Stammdaten!G7=""),"",VLOOKUP(Stammdaten!G7,Spielerliste!$A$2:$F$43,4,FALSE))</f>
        <v/>
      </c>
      <c r="L23" s="371"/>
      <c r="M23" s="326"/>
      <c r="N23" s="107"/>
      <c r="O23" s="107"/>
      <c r="P23" s="107"/>
      <c r="Q23" s="142">
        <v>4</v>
      </c>
      <c r="R23" s="135"/>
      <c r="S23" s="372"/>
      <c r="T23" s="373"/>
      <c r="U23" s="373"/>
      <c r="V23" s="374"/>
      <c r="W23" s="136"/>
      <c r="X23" s="377"/>
      <c r="Y23" s="378"/>
      <c r="Z23" s="375"/>
      <c r="AA23" s="376"/>
      <c r="AB23" s="106"/>
      <c r="AC23" s="107"/>
      <c r="AD23" s="107"/>
      <c r="AE23" s="107"/>
      <c r="AF23" s="87"/>
      <c r="AG23" s="86"/>
      <c r="AH23" s="86"/>
      <c r="AI23" s="90" t="s">
        <v>213</v>
      </c>
      <c r="AJ23" s="93" t="s">
        <v>214</v>
      </c>
      <c r="AK23" s="91" t="s">
        <v>215</v>
      </c>
    </row>
    <row r="24" spans="2:37" ht="14.25" customHeight="1" x14ac:dyDescent="0.2">
      <c r="B24" s="130">
        <v>5</v>
      </c>
      <c r="C24" s="324" t="str">
        <f>IFERROR(IF(OR(Stammdaten!$C$6="Weibliche U8",Stammdaten!$C$6="Männliche U8",Stammdaten!$C$6="Weibliche U10",Stammdaten!$C$6="Männliche U10"),"",VLOOKUP(Stammdaten!G8,Spielerliste!$A$2:$F$43,6,FALSE)),"")</f>
        <v/>
      </c>
      <c r="D24" s="435" t="str">
        <f>IF(OR(Stammdaten!$C$6="Weibliche U8",Stammdaten!$C$6="Männliche U8",Stammdaten!$C$6="Weibliche U10",Stammdaten!$C$6="Männliche U10",Stammdaten!G8=""),"",VLOOKUP(Stammdaten!G8,Spielerliste!$A$2:$F$43,1,FALSE))</f>
        <v/>
      </c>
      <c r="E24" s="436"/>
      <c r="F24" s="436"/>
      <c r="G24" s="437"/>
      <c r="H24" s="325" t="str">
        <f>IF(Stammdaten!H8="","",Stammdaten!H8)</f>
        <v/>
      </c>
      <c r="I24" s="370" t="str">
        <f>IF(OR(Stammdaten!$C$6="Weibliche U8",Stammdaten!$C$6="Männliche U8",Stammdaten!$C$6="Weibliche U10",Stammdaten!$C$6="Männliche U10",Stammdaten!G8=""),"",VLOOKUP(Stammdaten!G8,Spielerliste!$A$2:$F$43,5,FALSE))</f>
        <v/>
      </c>
      <c r="J24" s="371"/>
      <c r="K24" s="370" t="str">
        <f>IF(OR(Stammdaten!$C$6="Weibliche U8",Stammdaten!$C$6="Männliche U8",Stammdaten!$C$6="Weibliche U10",Stammdaten!$C$6="Männliche U10",Stammdaten!G8=""),"",VLOOKUP(Stammdaten!G8,Spielerliste!$A$2:$F$43,4,FALSE))</f>
        <v/>
      </c>
      <c r="L24" s="371"/>
      <c r="M24" s="326"/>
      <c r="N24" s="107"/>
      <c r="O24" s="107"/>
      <c r="P24" s="107"/>
      <c r="Q24" s="142">
        <v>5</v>
      </c>
      <c r="R24" s="135"/>
      <c r="S24" s="372"/>
      <c r="T24" s="373"/>
      <c r="U24" s="373"/>
      <c r="V24" s="374"/>
      <c r="W24" s="136"/>
      <c r="X24" s="377"/>
      <c r="Y24" s="378"/>
      <c r="Z24" s="375"/>
      <c r="AA24" s="376"/>
      <c r="AB24" s="106"/>
      <c r="AC24" s="107"/>
      <c r="AD24" s="107"/>
      <c r="AE24" s="107"/>
      <c r="AF24" s="87"/>
      <c r="AG24" s="86"/>
      <c r="AH24" s="86"/>
      <c r="AI24" s="90" t="s">
        <v>216</v>
      </c>
      <c r="AJ24" s="93" t="s">
        <v>217</v>
      </c>
      <c r="AK24" s="91" t="s">
        <v>218</v>
      </c>
    </row>
    <row r="25" spans="2:37" ht="14.25" customHeight="1" x14ac:dyDescent="0.2">
      <c r="B25" s="130">
        <v>6</v>
      </c>
      <c r="C25" s="324" t="str">
        <f>IFERROR(IF(OR(Stammdaten!$C$6="Weibliche U8",Stammdaten!$C$6="Männliche U8",Stammdaten!$C$6="Weibliche U10",Stammdaten!$C$6="Männliche U10"),"",VLOOKUP(Stammdaten!G9,Spielerliste!$A$2:$F$43,6,FALSE)),"")</f>
        <v/>
      </c>
      <c r="D25" s="435" t="str">
        <f>IF(OR(Stammdaten!$C$6="Weibliche U8",Stammdaten!$C$6="Männliche U8",Stammdaten!$C$6="Weibliche U10",Stammdaten!$C$6="Männliche U10",Stammdaten!G9=""),"",VLOOKUP(Stammdaten!G9,Spielerliste!$A$2:$F$43,1,FALSE))</f>
        <v/>
      </c>
      <c r="E25" s="436"/>
      <c r="F25" s="436"/>
      <c r="G25" s="437"/>
      <c r="H25" s="325" t="str">
        <f>IF(Stammdaten!H9="","",Stammdaten!H9)</f>
        <v/>
      </c>
      <c r="I25" s="370" t="str">
        <f>IF(OR(Stammdaten!$C$6="Weibliche U8",Stammdaten!$C$6="Männliche U8",Stammdaten!$C$6="Weibliche U10",Stammdaten!$C$6="Männliche U10",Stammdaten!G9=""),"",VLOOKUP(Stammdaten!G9,Spielerliste!$A$2:$F$43,5,FALSE))</f>
        <v/>
      </c>
      <c r="J25" s="371"/>
      <c r="K25" s="370" t="str">
        <f>IF(OR(Stammdaten!$C$6="Weibliche U8",Stammdaten!$C$6="Männliche U8",Stammdaten!$C$6="Weibliche U10",Stammdaten!$C$6="Männliche U10",Stammdaten!G9=""),"",VLOOKUP(Stammdaten!G9,Spielerliste!$A$2:$F$43,4,FALSE))</f>
        <v/>
      </c>
      <c r="L25" s="371"/>
      <c r="M25" s="326"/>
      <c r="N25" s="107"/>
      <c r="O25" s="107"/>
      <c r="P25" s="107"/>
      <c r="Q25" s="142">
        <v>6</v>
      </c>
      <c r="R25" s="135"/>
      <c r="S25" s="372"/>
      <c r="T25" s="373"/>
      <c r="U25" s="373"/>
      <c r="V25" s="374"/>
      <c r="W25" s="136"/>
      <c r="X25" s="377"/>
      <c r="Y25" s="378"/>
      <c r="Z25" s="375"/>
      <c r="AA25" s="376"/>
      <c r="AB25" s="106"/>
      <c r="AC25" s="107"/>
      <c r="AD25" s="107"/>
      <c r="AE25" s="107"/>
      <c r="AF25" s="87"/>
      <c r="AG25" s="86"/>
      <c r="AH25" s="86"/>
      <c r="AI25" s="90" t="s">
        <v>219</v>
      </c>
      <c r="AJ25" s="91" t="s">
        <v>220</v>
      </c>
      <c r="AK25" s="91" t="s">
        <v>221</v>
      </c>
    </row>
    <row r="26" spans="2:37" ht="14.25" customHeight="1" x14ac:dyDescent="0.2">
      <c r="B26" s="130">
        <v>7</v>
      </c>
      <c r="C26" s="324" t="str">
        <f>IFERROR(IF(OR(Stammdaten!$C$6="Weibliche U8",Stammdaten!$C$6="Männliche U8",Stammdaten!$C$6="Weibliche U10",Stammdaten!$C$6="Männliche U10"),"",VLOOKUP(Stammdaten!G10,Spielerliste!$A$2:$F$43,6,FALSE)),"")</f>
        <v/>
      </c>
      <c r="D26" s="435" t="str">
        <f>IF(OR(Stammdaten!$C$6="Weibliche U8",Stammdaten!$C$6="Männliche U8",Stammdaten!$C$6="Weibliche U10",Stammdaten!$C$6="Männliche U10",Stammdaten!G10=""),"",VLOOKUP(Stammdaten!G10,Spielerliste!$A$2:$F$43,1,FALSE))</f>
        <v/>
      </c>
      <c r="E26" s="436"/>
      <c r="F26" s="436"/>
      <c r="G26" s="437"/>
      <c r="H26" s="325" t="str">
        <f>IF(Stammdaten!H10="","",Stammdaten!H10)</f>
        <v/>
      </c>
      <c r="I26" s="370" t="str">
        <f>IF(OR(Stammdaten!$C$6="Weibliche U8",Stammdaten!$C$6="Männliche U8",Stammdaten!$C$6="Weibliche U10",Stammdaten!$C$6="Männliche U10",Stammdaten!G10=""),"",VLOOKUP(Stammdaten!G10,Spielerliste!$A$2:$F$43,5,FALSE))</f>
        <v/>
      </c>
      <c r="J26" s="371"/>
      <c r="K26" s="370" t="str">
        <f>IF(OR(Stammdaten!$C$6="Weibliche U8",Stammdaten!$C$6="Männliche U8",Stammdaten!$C$6="Weibliche U10",Stammdaten!$C$6="Männliche U10",Stammdaten!G10=""),"",VLOOKUP(Stammdaten!G10,Spielerliste!$A$2:$F$43,4,FALSE))</f>
        <v/>
      </c>
      <c r="L26" s="371"/>
      <c r="M26" s="326"/>
      <c r="N26" s="107"/>
      <c r="O26" s="107"/>
      <c r="P26" s="107"/>
      <c r="Q26" s="142">
        <v>7</v>
      </c>
      <c r="R26" s="135"/>
      <c r="S26" s="372"/>
      <c r="T26" s="373"/>
      <c r="U26" s="373"/>
      <c r="V26" s="374"/>
      <c r="W26" s="136"/>
      <c r="X26" s="377"/>
      <c r="Y26" s="378"/>
      <c r="Z26" s="375"/>
      <c r="AA26" s="376"/>
      <c r="AB26" s="106"/>
      <c r="AC26" s="107"/>
      <c r="AD26" s="107"/>
      <c r="AE26" s="107"/>
      <c r="AF26" s="87"/>
      <c r="AG26" s="86"/>
      <c r="AH26" s="108"/>
      <c r="AI26" s="90" t="s">
        <v>222</v>
      </c>
      <c r="AJ26" s="91" t="s">
        <v>223</v>
      </c>
    </row>
    <row r="27" spans="2:37" ht="14.25" customHeight="1" x14ac:dyDescent="0.2">
      <c r="B27" s="130">
        <v>8</v>
      </c>
      <c r="C27" s="324" t="str">
        <f>IFERROR(IF(OR(Stammdaten!$C$6="Weibliche U8",Stammdaten!$C$6="Männliche U8",Stammdaten!$C$6="Weibliche U10",Stammdaten!$C$6="Männliche U10"),"",VLOOKUP(Stammdaten!G11,Spielerliste!$A$2:$F$43,6,FALSE)),"")</f>
        <v/>
      </c>
      <c r="D27" s="435" t="str">
        <f>IF(OR(Stammdaten!$C$6="Weibliche U8",Stammdaten!$C$6="Männliche U8",Stammdaten!$C$6="Weibliche U10",Stammdaten!$C$6="Männliche U10",Stammdaten!G11=""),"",VLOOKUP(Stammdaten!G11,Spielerliste!$A$2:$F$43,1,FALSE))</f>
        <v/>
      </c>
      <c r="E27" s="436"/>
      <c r="F27" s="436"/>
      <c r="G27" s="437"/>
      <c r="H27" s="325" t="str">
        <f>IF(Stammdaten!H11="","",Stammdaten!H11)</f>
        <v/>
      </c>
      <c r="I27" s="370" t="str">
        <f>IF(OR(Stammdaten!$C$6="Weibliche U8",Stammdaten!$C$6="Männliche U8",Stammdaten!$C$6="Weibliche U10",Stammdaten!$C$6="Männliche U10",Stammdaten!G11=""),"",VLOOKUP(Stammdaten!G11,Spielerliste!$A$2:$F$43,5,FALSE))</f>
        <v/>
      </c>
      <c r="J27" s="371"/>
      <c r="K27" s="370" t="str">
        <f>IF(OR(Stammdaten!$C$6="Weibliche U8",Stammdaten!$C$6="Männliche U8",Stammdaten!$C$6="Weibliche U10",Stammdaten!$C$6="Männliche U10",Stammdaten!G11=""),"",VLOOKUP(Stammdaten!G11,Spielerliste!$A$2:$F$43,4,FALSE))</f>
        <v/>
      </c>
      <c r="L27" s="371"/>
      <c r="M27" s="326"/>
      <c r="N27" s="107"/>
      <c r="O27" s="107"/>
      <c r="P27" s="107"/>
      <c r="Q27" s="142">
        <v>8</v>
      </c>
      <c r="R27" s="135"/>
      <c r="S27" s="372"/>
      <c r="T27" s="373"/>
      <c r="U27" s="373"/>
      <c r="V27" s="374"/>
      <c r="W27" s="136"/>
      <c r="X27" s="377"/>
      <c r="Y27" s="378"/>
      <c r="Z27" s="375"/>
      <c r="AA27" s="376"/>
      <c r="AB27" s="106"/>
      <c r="AC27" s="107"/>
      <c r="AD27" s="107"/>
      <c r="AE27" s="107"/>
      <c r="AF27" s="87"/>
      <c r="AG27" s="86"/>
      <c r="AH27" s="108"/>
      <c r="AJ27" s="91" t="s">
        <v>224</v>
      </c>
    </row>
    <row r="28" spans="2:37" ht="14.25" customHeight="1" x14ac:dyDescent="0.2">
      <c r="B28" s="130">
        <v>9</v>
      </c>
      <c r="C28" s="324" t="str">
        <f>IFERROR(IF(OR(Stammdaten!$C$6="Weibliche U8",Stammdaten!$C$6="Männliche U8",Stammdaten!$C$6="Weibliche U10",Stammdaten!$C$6="Männliche U10"),"",VLOOKUP(Stammdaten!G12,Spielerliste!$A$2:$F$43,6,FALSE)),"")</f>
        <v/>
      </c>
      <c r="D28" s="435" t="str">
        <f>IF(OR(Stammdaten!$C$6="Weibliche U8",Stammdaten!$C$6="Männliche U8",Stammdaten!$C$6="Weibliche U10",Stammdaten!$C$6="Männliche U10",Stammdaten!G12=""),"",VLOOKUP(Stammdaten!G12,Spielerliste!$A$2:$F$43,1,FALSE))</f>
        <v/>
      </c>
      <c r="E28" s="436"/>
      <c r="F28" s="436"/>
      <c r="G28" s="437"/>
      <c r="H28" s="325" t="str">
        <f>IF(Stammdaten!H12="","",Stammdaten!H12)</f>
        <v/>
      </c>
      <c r="I28" s="370" t="str">
        <f>IF(OR(Stammdaten!$C$6="Weibliche U8",Stammdaten!$C$6="Männliche U8",Stammdaten!$C$6="Weibliche U10",Stammdaten!$C$6="Männliche U10",Stammdaten!G12=""),"",VLOOKUP(Stammdaten!G12,Spielerliste!$A$2:$F$43,5,FALSE))</f>
        <v/>
      </c>
      <c r="J28" s="371"/>
      <c r="K28" s="370" t="str">
        <f>IF(OR(Stammdaten!$C$6="Weibliche U8",Stammdaten!$C$6="Männliche U8",Stammdaten!$C$6="Weibliche U10",Stammdaten!$C$6="Männliche U10",Stammdaten!G12=""),"",VLOOKUP(Stammdaten!G12,Spielerliste!$A$2:$F$43,4,FALSE))</f>
        <v/>
      </c>
      <c r="L28" s="371"/>
      <c r="M28" s="326"/>
      <c r="N28" s="107"/>
      <c r="O28" s="107"/>
      <c r="P28" s="107"/>
      <c r="Q28" s="142">
        <v>9</v>
      </c>
      <c r="R28" s="135"/>
      <c r="S28" s="372"/>
      <c r="T28" s="373"/>
      <c r="U28" s="373"/>
      <c r="V28" s="374"/>
      <c r="W28" s="136"/>
      <c r="X28" s="377"/>
      <c r="Y28" s="378"/>
      <c r="Z28" s="375"/>
      <c r="AA28" s="376"/>
      <c r="AB28" s="106"/>
      <c r="AC28" s="107"/>
      <c r="AD28" s="107"/>
      <c r="AE28" s="107"/>
      <c r="AF28" s="87"/>
      <c r="AG28" s="86"/>
      <c r="AH28" s="108"/>
      <c r="AJ28" s="91" t="s">
        <v>225</v>
      </c>
    </row>
    <row r="29" spans="2:37" ht="14.25" customHeight="1" x14ac:dyDescent="0.2">
      <c r="B29" s="130">
        <v>10</v>
      </c>
      <c r="C29" s="324" t="str">
        <f>IFERROR(IF(OR(Stammdaten!$C$6="Weibliche U8",Stammdaten!$C$6="Männliche U8",Stammdaten!$C$6="Weibliche U10",Stammdaten!$C$6="Männliche U10"),"",VLOOKUP(Stammdaten!G13,Spielerliste!$A$2:$F$43,6,FALSE)),"")</f>
        <v/>
      </c>
      <c r="D29" s="435" t="str">
        <f>IF(OR(Stammdaten!$C$6="Weibliche U8",Stammdaten!$C$6="Männliche U8",Stammdaten!$C$6="Weibliche U10",Stammdaten!$C$6="Männliche U10",Stammdaten!G13=""),"",VLOOKUP(Stammdaten!G13,Spielerliste!$A$2:$F$43,1,FALSE))</f>
        <v/>
      </c>
      <c r="E29" s="436"/>
      <c r="F29" s="436"/>
      <c r="G29" s="437"/>
      <c r="H29" s="325" t="str">
        <f>IF(Stammdaten!H13="","",Stammdaten!H13)</f>
        <v/>
      </c>
      <c r="I29" s="370" t="str">
        <f>IF(OR(Stammdaten!$C$6="Weibliche U8",Stammdaten!$C$6="Männliche U8",Stammdaten!$C$6="Weibliche U10",Stammdaten!$C$6="Männliche U10",Stammdaten!G13=""),"",VLOOKUP(Stammdaten!G13,Spielerliste!$A$2:$F$43,5,FALSE))</f>
        <v/>
      </c>
      <c r="J29" s="371"/>
      <c r="K29" s="370" t="str">
        <f>IF(OR(Stammdaten!$C$6="Weibliche U8",Stammdaten!$C$6="Männliche U8",Stammdaten!$C$6="Weibliche U10",Stammdaten!$C$6="Männliche U10",Stammdaten!G13=""),"",VLOOKUP(Stammdaten!G13,Spielerliste!$A$2:$F$43,4,FALSE))</f>
        <v/>
      </c>
      <c r="L29" s="371"/>
      <c r="M29" s="326"/>
      <c r="N29" s="107"/>
      <c r="O29" s="107"/>
      <c r="P29" s="107"/>
      <c r="Q29" s="142">
        <v>10</v>
      </c>
      <c r="R29" s="135"/>
      <c r="S29" s="127"/>
      <c r="T29" s="128"/>
      <c r="U29" s="128"/>
      <c r="V29" s="129"/>
      <c r="W29" s="136"/>
      <c r="X29" s="377"/>
      <c r="Y29" s="378"/>
      <c r="Z29" s="137"/>
      <c r="AA29" s="138"/>
      <c r="AB29" s="106"/>
      <c r="AC29" s="107"/>
      <c r="AD29" s="107"/>
      <c r="AE29" s="107"/>
      <c r="AF29" s="87"/>
      <c r="AG29" s="86"/>
      <c r="AH29" s="108"/>
    </row>
    <row r="30" spans="2:37" ht="14.25" customHeight="1" x14ac:dyDescent="0.2">
      <c r="B30" s="130">
        <v>11</v>
      </c>
      <c r="C30" s="324" t="str">
        <f>IFERROR(IF(OR(Stammdaten!$C$6="Weibliche U8",Stammdaten!$C$6="Männliche U8",Stammdaten!$C$6="Weibliche U10",Stammdaten!$C$6="Männliche U10"),"",VLOOKUP(Stammdaten!G14,Spielerliste!$A$2:$F$43,6,FALSE)),"")</f>
        <v/>
      </c>
      <c r="D30" s="435" t="str">
        <f>IF(OR(Stammdaten!$C$6="Weibliche U8",Stammdaten!$C$6="Männliche U8",Stammdaten!$C$6="Weibliche U10",Stammdaten!$C$6="Männliche U10",Stammdaten!G14=""),"",VLOOKUP(Stammdaten!G14,Spielerliste!$A$2:$F$43,1,FALSE))</f>
        <v/>
      </c>
      <c r="E30" s="436"/>
      <c r="F30" s="436"/>
      <c r="G30" s="437"/>
      <c r="H30" s="325" t="str">
        <f>IF(Stammdaten!H14="","",Stammdaten!H14)</f>
        <v/>
      </c>
      <c r="I30" s="370" t="str">
        <f>IF(OR(Stammdaten!$C$6="Weibliche U8",Stammdaten!$C$6="Männliche U8",Stammdaten!$C$6="Weibliche U10",Stammdaten!$C$6="Männliche U10",Stammdaten!G14=""),"",VLOOKUP(Stammdaten!G14,Spielerliste!$A$2:$F$43,5,FALSE))</f>
        <v/>
      </c>
      <c r="J30" s="371"/>
      <c r="K30" s="370" t="str">
        <f>IF(OR(Stammdaten!$C$6="Weibliche U8",Stammdaten!$C$6="Männliche U8",Stammdaten!$C$6="Weibliche U10",Stammdaten!$C$6="Männliche U10",Stammdaten!G14=""),"",VLOOKUP(Stammdaten!G14,Spielerliste!$A$2:$F$43,4,FALSE))</f>
        <v/>
      </c>
      <c r="L30" s="371"/>
      <c r="M30" s="326"/>
      <c r="N30" s="107"/>
      <c r="O30" s="107"/>
      <c r="P30" s="107"/>
      <c r="Q30" s="142">
        <v>11</v>
      </c>
      <c r="R30" s="135"/>
      <c r="S30" s="372"/>
      <c r="T30" s="373"/>
      <c r="U30" s="373"/>
      <c r="V30" s="374"/>
      <c r="W30" s="136"/>
      <c r="X30" s="377"/>
      <c r="Y30" s="378"/>
      <c r="Z30" s="375"/>
      <c r="AA30" s="376"/>
      <c r="AB30" s="106"/>
      <c r="AC30" s="107"/>
      <c r="AD30" s="107"/>
      <c r="AE30" s="107"/>
      <c r="AF30" s="87"/>
      <c r="AG30" s="86"/>
      <c r="AH30" s="108"/>
      <c r="AI30" s="91" t="s">
        <v>226</v>
      </c>
      <c r="AJ30" s="91" t="s">
        <v>227</v>
      </c>
    </row>
    <row r="31" spans="2:37" ht="14.25" customHeight="1" x14ac:dyDescent="0.2">
      <c r="B31" s="130">
        <v>12</v>
      </c>
      <c r="C31" s="324" t="str">
        <f>IFERROR(IF(OR(Stammdaten!$C$6="Weibliche U8",Stammdaten!$C$6="Männliche U8",Stammdaten!$C$6="Weibliche U10",Stammdaten!$C$6="Männliche U10"),"",VLOOKUP(Stammdaten!G15,Spielerliste!$A$2:$F$43,6,FALSE)),"")</f>
        <v/>
      </c>
      <c r="D31" s="435" t="str">
        <f>IF(OR(Stammdaten!$C$6="Weibliche U8",Stammdaten!$C$6="Männliche U8",Stammdaten!$C$6="Weibliche U10",Stammdaten!$C$6="Männliche U10",Stammdaten!G15=""),"",VLOOKUP(Stammdaten!G15,Spielerliste!$A$2:$F$43,1,FALSE))</f>
        <v/>
      </c>
      <c r="E31" s="436"/>
      <c r="F31" s="436"/>
      <c r="G31" s="437"/>
      <c r="H31" s="325" t="str">
        <f>IF(Stammdaten!H15="","",Stammdaten!H15)</f>
        <v/>
      </c>
      <c r="I31" s="370" t="str">
        <f>IF(OR(Stammdaten!$C$6="Weibliche U8",Stammdaten!$C$6="Männliche U8",Stammdaten!$C$6="Weibliche U10",Stammdaten!$C$6="Männliche U10",Stammdaten!G15=""),"",VLOOKUP(Stammdaten!G15,Spielerliste!$A$2:$F$43,5,FALSE))</f>
        <v/>
      </c>
      <c r="J31" s="371"/>
      <c r="K31" s="370" t="str">
        <f>IF(OR(Stammdaten!$C$6="Weibliche U8",Stammdaten!$C$6="Männliche U8",Stammdaten!$C$6="Weibliche U10",Stammdaten!$C$6="Männliche U10",Stammdaten!G15=""),"",VLOOKUP(Stammdaten!G15,Spielerliste!$A$2:$F$43,4,FALSE))</f>
        <v/>
      </c>
      <c r="L31" s="371"/>
      <c r="M31" s="326"/>
      <c r="N31" s="107"/>
      <c r="O31" s="107"/>
      <c r="P31" s="107"/>
      <c r="Q31" s="142">
        <v>12</v>
      </c>
      <c r="R31" s="135"/>
      <c r="S31" s="372"/>
      <c r="T31" s="373"/>
      <c r="U31" s="373"/>
      <c r="V31" s="374"/>
      <c r="W31" s="136"/>
      <c r="X31" s="377"/>
      <c r="Y31" s="378"/>
      <c r="Z31" s="375"/>
      <c r="AA31" s="376"/>
      <c r="AB31" s="106"/>
      <c r="AC31" s="107"/>
      <c r="AD31" s="107"/>
      <c r="AE31" s="107"/>
      <c r="AF31" s="87"/>
      <c r="AG31" s="86"/>
      <c r="AH31" s="108"/>
      <c r="AI31" s="91" t="s">
        <v>42</v>
      </c>
      <c r="AJ31" s="91">
        <v>1</v>
      </c>
    </row>
    <row r="32" spans="2:37" ht="14.25" customHeight="1" x14ac:dyDescent="0.2">
      <c r="B32" s="130">
        <v>13</v>
      </c>
      <c r="C32" s="324" t="str">
        <f>IFERROR(IF(OR(Stammdaten!$C$6="Weibliche U8",Stammdaten!$C$6="Männliche U8",Stammdaten!$C$6="Weibliche U10",Stammdaten!$C$6="Männliche U10"),"",VLOOKUP(Stammdaten!G16,Spielerliste!$A$2:$F$43,6,FALSE)),"")</f>
        <v/>
      </c>
      <c r="D32" s="435" t="str">
        <f>IF(OR(Stammdaten!$C$6="Weibliche U8",Stammdaten!$C$6="Männliche U8",Stammdaten!$C$6="Weibliche U10",Stammdaten!$C$6="Männliche U10",Stammdaten!G16=""),"",VLOOKUP(Stammdaten!G16,Spielerliste!$A$2:$F$43,1,FALSE))</f>
        <v/>
      </c>
      <c r="E32" s="436"/>
      <c r="F32" s="436"/>
      <c r="G32" s="437"/>
      <c r="H32" s="325" t="str">
        <f>IF(Stammdaten!H16="","",Stammdaten!H16)</f>
        <v/>
      </c>
      <c r="I32" s="370" t="str">
        <f>IF(OR(Stammdaten!$C$6="Weibliche U8",Stammdaten!$C$6="Männliche U8",Stammdaten!$C$6="Weibliche U10",Stammdaten!$C$6="Männliche U10",Stammdaten!G16=""),"",VLOOKUP(Stammdaten!G16,Spielerliste!$A$2:$F$43,5,FALSE))</f>
        <v/>
      </c>
      <c r="J32" s="371"/>
      <c r="K32" s="370" t="str">
        <f>IF(OR(Stammdaten!$C$6="Weibliche U8",Stammdaten!$C$6="Männliche U8",Stammdaten!$C$6="Weibliche U10",Stammdaten!$C$6="Männliche U10",Stammdaten!G16=""),"",VLOOKUP(Stammdaten!G16,Spielerliste!$A$2:$F$43,4,FALSE))</f>
        <v/>
      </c>
      <c r="L32" s="371"/>
      <c r="M32" s="326"/>
      <c r="N32" s="107"/>
      <c r="O32" s="107"/>
      <c r="P32" s="107"/>
      <c r="Q32" s="142">
        <v>13</v>
      </c>
      <c r="R32" s="135"/>
      <c r="S32" s="372"/>
      <c r="T32" s="373"/>
      <c r="U32" s="373"/>
      <c r="V32" s="374"/>
      <c r="W32" s="136"/>
      <c r="X32" s="377"/>
      <c r="Y32" s="378"/>
      <c r="Z32" s="375"/>
      <c r="AA32" s="376"/>
      <c r="AB32" s="106"/>
      <c r="AC32" s="107"/>
      <c r="AD32" s="107"/>
      <c r="AE32" s="107"/>
      <c r="AF32" s="87"/>
      <c r="AG32" s="86"/>
      <c r="AH32" s="108"/>
      <c r="AI32" s="91" t="s">
        <v>228</v>
      </c>
      <c r="AJ32" s="91">
        <v>2</v>
      </c>
    </row>
    <row r="33" spans="1:36" ht="14.25" customHeight="1" x14ac:dyDescent="0.2">
      <c r="B33" s="130">
        <v>14</v>
      </c>
      <c r="C33" s="324" t="str">
        <f>IFERROR(IF(OR(Stammdaten!$C$6="Weibliche U8",Stammdaten!$C$6="Männliche U8",Stammdaten!$C$6="Weibliche U10",Stammdaten!$C$6="Männliche U10"),"",VLOOKUP(Stammdaten!G17,Spielerliste!$A$2:$F$43,6,FALSE)),"")</f>
        <v/>
      </c>
      <c r="D33" s="435" t="str">
        <f>IF(OR(Stammdaten!$C$6="Weibliche U8",Stammdaten!$C$6="Männliche U8",Stammdaten!$C$6="Weibliche U10",Stammdaten!$C$6="Männliche U10",Stammdaten!G17=""),"",VLOOKUP(Stammdaten!G17,Spielerliste!$A$2:$F$43,1,FALSE))</f>
        <v/>
      </c>
      <c r="E33" s="436"/>
      <c r="F33" s="436"/>
      <c r="G33" s="437"/>
      <c r="H33" s="325" t="str">
        <f>IF(Stammdaten!H17="","",Stammdaten!H17)</f>
        <v/>
      </c>
      <c r="I33" s="370" t="str">
        <f>IF(OR(Stammdaten!$C$6="Weibliche U8",Stammdaten!$C$6="Männliche U8",Stammdaten!$C$6="Weibliche U10",Stammdaten!$C$6="Männliche U10",Stammdaten!G17=""),"",VLOOKUP(Stammdaten!G17,Spielerliste!$A$2:$F$43,5,FALSE))</f>
        <v/>
      </c>
      <c r="J33" s="371"/>
      <c r="K33" s="370" t="str">
        <f>IF(OR(Stammdaten!$C$6="Weibliche U8",Stammdaten!$C$6="Männliche U8",Stammdaten!$C$6="Weibliche U10",Stammdaten!$C$6="Männliche U10",Stammdaten!G17=""),"",VLOOKUP(Stammdaten!G17,Spielerliste!$A$2:$F$43,4,FALSE))</f>
        <v/>
      </c>
      <c r="L33" s="371"/>
      <c r="M33" s="326"/>
      <c r="N33" s="107"/>
      <c r="O33" s="107"/>
      <c r="P33" s="107"/>
      <c r="Q33" s="142">
        <v>14</v>
      </c>
      <c r="R33" s="135"/>
      <c r="S33" s="372"/>
      <c r="T33" s="373"/>
      <c r="U33" s="373"/>
      <c r="V33" s="374"/>
      <c r="W33" s="136"/>
      <c r="X33" s="377"/>
      <c r="Y33" s="378"/>
      <c r="Z33" s="375"/>
      <c r="AA33" s="376"/>
      <c r="AB33" s="106"/>
      <c r="AC33" s="107"/>
      <c r="AD33" s="107"/>
      <c r="AE33" s="107"/>
      <c r="AF33" s="87"/>
      <c r="AG33" s="86"/>
      <c r="AH33" s="108"/>
      <c r="AJ33" s="91">
        <v>3</v>
      </c>
    </row>
    <row r="34" spans="1:36" ht="14.25" customHeight="1" x14ac:dyDescent="0.2">
      <c r="B34" s="130">
        <v>15</v>
      </c>
      <c r="C34" s="324" t="str">
        <f>IFERROR(IF(OR(Stammdaten!$C$6="Weibliche U8",Stammdaten!$C$6="Männliche U8",Stammdaten!$C$6="Weibliche U10",Stammdaten!$C$6="Männliche U10"),"",VLOOKUP(Stammdaten!G18,Spielerliste!$A$2:$F$43,6,FALSE)),"")</f>
        <v/>
      </c>
      <c r="D34" s="435" t="str">
        <f>IF(OR(Stammdaten!$C$6="Weibliche U8",Stammdaten!$C$6="Männliche U8",Stammdaten!$C$6="Weibliche U10",Stammdaten!$C$6="Männliche U10",Stammdaten!G18=""),"",VLOOKUP(Stammdaten!G18,Spielerliste!$A$2:$F$43,1,FALSE))</f>
        <v/>
      </c>
      <c r="E34" s="436"/>
      <c r="F34" s="436"/>
      <c r="G34" s="437"/>
      <c r="H34" s="325" t="str">
        <f>IF(Stammdaten!H18="","",Stammdaten!H18)</f>
        <v/>
      </c>
      <c r="I34" s="370" t="str">
        <f>IF(OR(Stammdaten!$C$6="Weibliche U8",Stammdaten!$C$6="Männliche U8",Stammdaten!$C$6="Weibliche U10",Stammdaten!$C$6="Männliche U10",Stammdaten!G18=""),"",VLOOKUP(Stammdaten!G18,Spielerliste!$A$2:$F$43,5,FALSE))</f>
        <v/>
      </c>
      <c r="J34" s="371"/>
      <c r="K34" s="370" t="str">
        <f>IF(OR(Stammdaten!$C$6="Weibliche U8",Stammdaten!$C$6="Männliche U8",Stammdaten!$C$6="Weibliche U10",Stammdaten!$C$6="Männliche U10",Stammdaten!G18=""),"",VLOOKUP(Stammdaten!G18,Spielerliste!$A$2:$F$43,4,FALSE))</f>
        <v/>
      </c>
      <c r="L34" s="371"/>
      <c r="M34" s="326"/>
      <c r="N34" s="107"/>
      <c r="O34" s="107"/>
      <c r="P34" s="107"/>
      <c r="Q34" s="142">
        <v>15</v>
      </c>
      <c r="R34" s="135"/>
      <c r="S34" s="372"/>
      <c r="T34" s="373"/>
      <c r="U34" s="373"/>
      <c r="V34" s="374"/>
      <c r="W34" s="136"/>
      <c r="X34" s="377"/>
      <c r="Y34" s="378"/>
      <c r="Z34" s="375"/>
      <c r="AA34" s="376"/>
      <c r="AB34" s="106"/>
      <c r="AC34" s="107"/>
      <c r="AD34" s="107"/>
      <c r="AE34" s="107"/>
      <c r="AF34" s="87"/>
      <c r="AG34" s="86"/>
      <c r="AH34" s="108"/>
      <c r="AI34" s="91" t="s">
        <v>229</v>
      </c>
      <c r="AJ34" s="91">
        <v>4</v>
      </c>
    </row>
    <row r="35" spans="1:36" ht="14.25" customHeight="1" x14ac:dyDescent="0.2">
      <c r="B35" s="130">
        <v>16</v>
      </c>
      <c r="C35" s="324" t="str">
        <f>IFERROR(IF(OR(Stammdaten!$C$6="Weibliche U8",Stammdaten!$C$6="Männliche U8",Stammdaten!$C$6="Weibliche U10",Stammdaten!$C$6="Männliche U10"),"",VLOOKUP(Stammdaten!G19,Spielerliste!$A$2:$F$43,6,FALSE)),"")</f>
        <v/>
      </c>
      <c r="D35" s="435" t="str">
        <f>IF(OR(Stammdaten!$C$6="Weibliche U8",Stammdaten!$C$6="Männliche U8",Stammdaten!$C$6="Weibliche U10",Stammdaten!$C$6="Männliche U10",Stammdaten!G19=""),"",VLOOKUP(Stammdaten!G19,Spielerliste!$A$2:$F$43,1,FALSE))</f>
        <v/>
      </c>
      <c r="E35" s="436"/>
      <c r="F35" s="436"/>
      <c r="G35" s="437"/>
      <c r="H35" s="325" t="str">
        <f>IF(Stammdaten!H19="","",Stammdaten!H19)</f>
        <v/>
      </c>
      <c r="I35" s="370" t="str">
        <f>IF(OR(Stammdaten!$C$6="Weibliche U8",Stammdaten!$C$6="Männliche U8",Stammdaten!$C$6="Weibliche U10",Stammdaten!$C$6="Männliche U10",Stammdaten!G19=""),"",VLOOKUP(Stammdaten!G19,Spielerliste!$A$2:$F$43,5,FALSE))</f>
        <v/>
      </c>
      <c r="J35" s="371"/>
      <c r="K35" s="370" t="str">
        <f>IF(OR(Stammdaten!$C$6="Weibliche U8",Stammdaten!$C$6="Männliche U8",Stammdaten!$C$6="Weibliche U10",Stammdaten!$C$6="Männliche U10",Stammdaten!G19=""),"",VLOOKUP(Stammdaten!G19,Spielerliste!$A$2:$F$43,4,FALSE))</f>
        <v/>
      </c>
      <c r="L35" s="371"/>
      <c r="M35" s="326"/>
      <c r="N35" s="107"/>
      <c r="O35" s="107"/>
      <c r="P35" s="107"/>
      <c r="Q35" s="142">
        <v>16</v>
      </c>
      <c r="R35" s="135"/>
      <c r="S35" s="372"/>
      <c r="T35" s="373"/>
      <c r="U35" s="373"/>
      <c r="V35" s="374"/>
      <c r="W35" s="136"/>
      <c r="X35" s="377"/>
      <c r="Y35" s="378"/>
      <c r="Z35" s="375"/>
      <c r="AA35" s="376"/>
      <c r="AB35" s="106"/>
      <c r="AC35" s="107"/>
      <c r="AD35" s="107"/>
      <c r="AE35" s="107"/>
      <c r="AF35" s="87"/>
      <c r="AG35" s="86"/>
      <c r="AH35" s="108"/>
      <c r="AI35" s="91" t="s">
        <v>230</v>
      </c>
      <c r="AJ35" s="91" t="s">
        <v>164</v>
      </c>
    </row>
    <row r="36" spans="1:36" ht="14.25" customHeight="1" x14ac:dyDescent="0.2">
      <c r="B36" s="130">
        <v>17</v>
      </c>
      <c r="C36" s="327" t="str">
        <f>IFERROR(IF(OR(Stammdaten!$C$6="Weibliche U8",Stammdaten!$C$6="Männliche U8",Stammdaten!$C$6="Weibliche U10",Stammdaten!$C$6="Männliche U10"),"",VLOOKUP(Stammdaten!G20,Spielerliste!$A$2:$F$43,6,FALSE)),"")</f>
        <v/>
      </c>
      <c r="D36" s="452" t="str">
        <f>IF(OR(Stammdaten!$C$6="Weibliche U8",Stammdaten!$C$6="Männliche U8",Stammdaten!$C$6="Weibliche U10",Stammdaten!$C$6="Männliche U10",Stammdaten!G20=""),"",VLOOKUP(Stammdaten!G20,Spielerliste!$A$2:$F$43,1,FALSE))</f>
        <v/>
      </c>
      <c r="E36" s="453"/>
      <c r="F36" s="453"/>
      <c r="G36" s="454"/>
      <c r="H36" s="328" t="str">
        <f>IF(Stammdaten!H20="","",Stammdaten!H20)</f>
        <v>ETw</v>
      </c>
      <c r="I36" s="455" t="str">
        <f>IF(OR(Stammdaten!$C$6="Weibliche U8",Stammdaten!$C$6="Männliche U8",Stammdaten!$C$6="Weibliche U10",Stammdaten!$C$6="Männliche U10",Stammdaten!G20=""),"",VLOOKUP(Stammdaten!G20,Spielerliste!$A$2:$F$43,5,FALSE))</f>
        <v/>
      </c>
      <c r="J36" s="456"/>
      <c r="K36" s="455" t="str">
        <f>IF(OR(Stammdaten!$C$6="Weibliche U8",Stammdaten!$C$6="Männliche U8",Stammdaten!$C$6="Weibliche U10",Stammdaten!$C$6="Männliche U10",Stammdaten!G20=""),"",VLOOKUP(Stammdaten!G20,Spielerliste!$A$2:$F$43,4,FALSE))</f>
        <v/>
      </c>
      <c r="L36" s="456"/>
      <c r="M36" s="329"/>
      <c r="N36" s="112"/>
      <c r="O36" s="112"/>
      <c r="P36" s="112"/>
      <c r="Q36" s="142">
        <v>17</v>
      </c>
      <c r="R36" s="109"/>
      <c r="S36" s="457"/>
      <c r="T36" s="458"/>
      <c r="U36" s="458"/>
      <c r="V36" s="459"/>
      <c r="W36" s="110" t="s">
        <v>226</v>
      </c>
      <c r="X36" s="462"/>
      <c r="Y36" s="463"/>
      <c r="Z36" s="460"/>
      <c r="AA36" s="461"/>
      <c r="AB36" s="111"/>
      <c r="AC36" s="112"/>
      <c r="AD36" s="112"/>
      <c r="AE36" s="112"/>
      <c r="AF36" s="87"/>
      <c r="AG36" s="86"/>
      <c r="AH36" s="108"/>
      <c r="AI36" s="91" t="s">
        <v>66</v>
      </c>
    </row>
    <row r="37" spans="1:36" ht="14.25" customHeight="1" x14ac:dyDescent="0.2">
      <c r="B37" s="87"/>
      <c r="C37" s="440" t="str">
        <f>IF(OR(Stammdaten!$C$6="Weibliche U8",Stammdaten!$C$6="Männliche U8",Stammdaten!$C$6="Weibliche U10",Stammdaten!$C$6="Männliche U10",Stammdaten!$D15=""),"",Stammdaten!$D15)</f>
        <v/>
      </c>
      <c r="D37" s="441"/>
      <c r="E37" s="442"/>
      <c r="F37" s="443" t="str">
        <f>IF(OR(Stammdaten!$C$6="Weibliche U8",Stammdaten!$C$6="Männliche U8",Stammdaten!$C$6="Weibliche U10",Stammdaten!$C$6="Männliche U10",Stammdaten!$C15=""),"",Stammdaten!$C15)</f>
        <v/>
      </c>
      <c r="G37" s="444"/>
      <c r="H37" s="444"/>
      <c r="I37" s="444"/>
      <c r="J37" s="444"/>
      <c r="K37" s="444"/>
      <c r="L37" s="444"/>
      <c r="M37" s="445"/>
      <c r="N37" s="107"/>
      <c r="O37" s="107"/>
      <c r="P37" s="107"/>
      <c r="Q37" s="143"/>
      <c r="R37" s="446" t="s">
        <v>243</v>
      </c>
      <c r="S37" s="447"/>
      <c r="T37" s="448"/>
      <c r="U37" s="449"/>
      <c r="V37" s="450"/>
      <c r="W37" s="450"/>
      <c r="X37" s="450"/>
      <c r="Y37" s="450"/>
      <c r="Z37" s="450"/>
      <c r="AA37" s="450"/>
      <c r="AB37" s="451"/>
      <c r="AC37" s="107"/>
      <c r="AD37" s="107"/>
      <c r="AE37" s="107"/>
      <c r="AF37" s="87"/>
      <c r="AG37" s="86"/>
      <c r="AH37" s="108"/>
      <c r="AI37" s="91" t="s">
        <v>232</v>
      </c>
    </row>
    <row r="38" spans="1:36" ht="14.25" customHeight="1" x14ac:dyDescent="0.2">
      <c r="B38" s="87"/>
      <c r="C38" s="440" t="str">
        <f>IF(OR(Stammdaten!$C$6="Weibliche U8",Stammdaten!$C$6="Männliche U8",Stammdaten!$C$6="Weibliche U10",Stammdaten!$C$6="Männliche U10",Stammdaten!$D16=""),"",Stammdaten!$D16)</f>
        <v/>
      </c>
      <c r="D38" s="441"/>
      <c r="E38" s="442"/>
      <c r="F38" s="443" t="str">
        <f>IF(OR(Stammdaten!$C$6="Weibliche U8",Stammdaten!$C$6="Männliche U8",Stammdaten!$C$6="Weibliche U10",Stammdaten!$C$6="Männliche U10",Stammdaten!$C16=""),"",Stammdaten!$C16)</f>
        <v/>
      </c>
      <c r="G38" s="444"/>
      <c r="H38" s="444"/>
      <c r="I38" s="444"/>
      <c r="J38" s="444"/>
      <c r="K38" s="444"/>
      <c r="L38" s="444"/>
      <c r="M38" s="445"/>
      <c r="N38" s="107"/>
      <c r="O38" s="107"/>
      <c r="P38" s="107"/>
      <c r="Q38" s="143"/>
      <c r="R38" s="446" t="s">
        <v>244</v>
      </c>
      <c r="S38" s="447"/>
      <c r="T38" s="448"/>
      <c r="U38" s="449"/>
      <c r="V38" s="450"/>
      <c r="W38" s="450"/>
      <c r="X38" s="450"/>
      <c r="Y38" s="450"/>
      <c r="Z38" s="450"/>
      <c r="AA38" s="450"/>
      <c r="AB38" s="451"/>
      <c r="AC38" s="107"/>
      <c r="AD38" s="107"/>
      <c r="AE38" s="107"/>
      <c r="AF38" s="87"/>
      <c r="AG38" s="86"/>
      <c r="AH38" s="108"/>
      <c r="AI38" s="91" t="s">
        <v>233</v>
      </c>
    </row>
    <row r="39" spans="1:36" ht="14.25" customHeight="1" x14ac:dyDescent="0.2">
      <c r="B39" s="87"/>
      <c r="C39" s="440" t="str">
        <f>IF(OR(Stammdaten!$C$6="Weibliche U8",Stammdaten!$C$6="Männliche U8",Stammdaten!$C$6="Weibliche U10",Stammdaten!$C$6="Männliche U10",Stammdaten!$D17=""),"",Stammdaten!$D17)</f>
        <v/>
      </c>
      <c r="D39" s="441"/>
      <c r="E39" s="442"/>
      <c r="F39" s="443" t="str">
        <f>IF(OR(Stammdaten!$C$6="Weibliche U8",Stammdaten!$C$6="Männliche U8",Stammdaten!$C$6="Weibliche U10",Stammdaten!$C$6="Männliche U10",Stammdaten!$C17=""),"",Stammdaten!$C17)</f>
        <v/>
      </c>
      <c r="G39" s="444"/>
      <c r="H39" s="444"/>
      <c r="I39" s="444"/>
      <c r="J39" s="444"/>
      <c r="K39" s="444"/>
      <c r="L39" s="444"/>
      <c r="M39" s="445"/>
      <c r="N39" s="107"/>
      <c r="O39" s="107"/>
      <c r="P39" s="107"/>
      <c r="Q39" s="143"/>
      <c r="R39" s="446" t="s">
        <v>245</v>
      </c>
      <c r="S39" s="447"/>
      <c r="T39" s="448"/>
      <c r="U39" s="449"/>
      <c r="V39" s="450"/>
      <c r="W39" s="450"/>
      <c r="X39" s="450"/>
      <c r="Y39" s="450"/>
      <c r="Z39" s="450"/>
      <c r="AA39" s="450"/>
      <c r="AB39" s="451"/>
      <c r="AC39" s="107"/>
      <c r="AD39" s="107"/>
      <c r="AE39" s="107"/>
      <c r="AF39" s="87"/>
      <c r="AG39" s="86"/>
      <c r="AH39" s="108"/>
    </row>
    <row r="40" spans="1:36" ht="14.25" customHeight="1" x14ac:dyDescent="0.2">
      <c r="B40" s="87"/>
      <c r="C40" s="440" t="str">
        <f>IF(OR(Stammdaten!$C$6="Weibliche U8",Stammdaten!$C$6="Männliche U8",Stammdaten!$C$6="Weibliche U10",Stammdaten!$C$6="Männliche U10",Stammdaten!$D18=""),"",Stammdaten!$D18)</f>
        <v/>
      </c>
      <c r="D40" s="441"/>
      <c r="E40" s="442"/>
      <c r="F40" s="443" t="str">
        <f>IF(OR(Stammdaten!$C$6="Weibliche U8",Stammdaten!$C$6="Männliche U8",Stammdaten!$C$6="Weibliche U10",Stammdaten!$C$6="Männliche U10",Stammdaten!$C18=""),"",Stammdaten!$C18)</f>
        <v/>
      </c>
      <c r="G40" s="444"/>
      <c r="H40" s="444"/>
      <c r="I40" s="444"/>
      <c r="J40" s="444"/>
      <c r="K40" s="444"/>
      <c r="L40" s="444"/>
      <c r="M40" s="445"/>
      <c r="N40" s="107"/>
      <c r="O40" s="107"/>
      <c r="P40" s="107"/>
      <c r="Q40" s="143"/>
      <c r="R40" s="446" t="s">
        <v>246</v>
      </c>
      <c r="S40" s="447"/>
      <c r="T40" s="448"/>
      <c r="U40" s="449"/>
      <c r="V40" s="450"/>
      <c r="W40" s="450"/>
      <c r="X40" s="450"/>
      <c r="Y40" s="450"/>
      <c r="Z40" s="450"/>
      <c r="AA40" s="450"/>
      <c r="AB40" s="451"/>
      <c r="AC40" s="107"/>
      <c r="AD40" s="107"/>
      <c r="AE40" s="107"/>
      <c r="AF40" s="87"/>
      <c r="AG40" s="86"/>
      <c r="AH40" s="108"/>
    </row>
    <row r="41" spans="1:36" ht="22.5" customHeight="1" x14ac:dyDescent="0.2">
      <c r="B41" s="87"/>
      <c r="C41" s="514" t="s">
        <v>250</v>
      </c>
      <c r="D41" s="515"/>
      <c r="E41" s="515"/>
      <c r="F41" s="515"/>
      <c r="G41" s="515"/>
      <c r="H41" s="515"/>
      <c r="I41" s="515"/>
      <c r="J41" s="515"/>
      <c r="K41" s="515"/>
      <c r="L41" s="515"/>
      <c r="M41" s="515"/>
      <c r="N41" s="515"/>
      <c r="O41" s="515"/>
      <c r="P41" s="516"/>
      <c r="Q41" s="144"/>
      <c r="R41" s="514" t="s">
        <v>250</v>
      </c>
      <c r="S41" s="515"/>
      <c r="T41" s="515"/>
      <c r="U41" s="515"/>
      <c r="V41" s="515"/>
      <c r="W41" s="515"/>
      <c r="X41" s="515"/>
      <c r="Y41" s="515"/>
      <c r="Z41" s="515"/>
      <c r="AA41" s="515"/>
      <c r="AB41" s="515"/>
      <c r="AC41" s="515"/>
      <c r="AD41" s="515"/>
      <c r="AE41" s="516"/>
      <c r="AF41" s="113"/>
      <c r="AG41" s="86"/>
      <c r="AH41" s="108"/>
    </row>
    <row r="42" spans="1:36" s="117" customFormat="1" ht="23.25" customHeight="1" x14ac:dyDescent="0.2">
      <c r="A42" s="140"/>
      <c r="B42" s="100"/>
      <c r="C42" s="517" t="s">
        <v>234</v>
      </c>
      <c r="D42" s="517"/>
      <c r="E42" s="517"/>
      <c r="F42" s="517"/>
      <c r="G42" s="517"/>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115"/>
      <c r="AG42" s="114"/>
      <c r="AH42" s="116"/>
    </row>
    <row r="43" spans="1:36" x14ac:dyDescent="0.15">
      <c r="B43" s="87"/>
      <c r="C43" s="518" t="s">
        <v>241</v>
      </c>
      <c r="D43" s="518"/>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115"/>
      <c r="AG43" s="86"/>
      <c r="AH43" s="108"/>
    </row>
    <row r="44" spans="1:36" ht="15" x14ac:dyDescent="0.2">
      <c r="B44" s="87"/>
      <c r="C44" s="512" t="s">
        <v>92</v>
      </c>
      <c r="D44" s="513"/>
      <c r="E44" s="512" t="s">
        <v>2</v>
      </c>
      <c r="F44" s="512"/>
      <c r="G44" s="512"/>
      <c r="H44" s="512"/>
      <c r="I44" s="512"/>
      <c r="J44" s="512"/>
      <c r="K44" s="512" t="s">
        <v>53</v>
      </c>
      <c r="L44" s="512"/>
      <c r="M44" s="512"/>
      <c r="N44" s="512"/>
      <c r="O44" s="512"/>
      <c r="P44" s="512"/>
      <c r="Q44" s="512"/>
      <c r="R44" s="512"/>
      <c r="S44" s="512" t="s">
        <v>263</v>
      </c>
      <c r="T44" s="513"/>
      <c r="U44" s="512" t="s">
        <v>264</v>
      </c>
      <c r="V44" s="513"/>
      <c r="W44" s="512" t="s">
        <v>298</v>
      </c>
      <c r="X44" s="512"/>
      <c r="Y44" s="512"/>
      <c r="Z44" s="512"/>
      <c r="AA44" s="512"/>
      <c r="AB44" s="512"/>
      <c r="AC44" s="512"/>
      <c r="AD44" s="512"/>
      <c r="AE44" s="512"/>
      <c r="AF44" s="115"/>
      <c r="AG44" s="86"/>
      <c r="AH44" s="108"/>
    </row>
    <row r="45" spans="1:36" ht="15" x14ac:dyDescent="0.2">
      <c r="C45" s="508"/>
      <c r="D45" s="509"/>
      <c r="E45" s="508"/>
      <c r="F45" s="510"/>
      <c r="G45" s="510"/>
      <c r="H45" s="510"/>
      <c r="I45" s="510"/>
      <c r="J45" s="511"/>
      <c r="K45" s="508"/>
      <c r="L45" s="510"/>
      <c r="M45" s="510"/>
      <c r="N45" s="510"/>
      <c r="O45" s="510"/>
      <c r="P45" s="510"/>
      <c r="Q45" s="510"/>
      <c r="R45" s="511"/>
      <c r="S45" s="508"/>
      <c r="T45" s="509"/>
      <c r="U45" s="508"/>
      <c r="V45" s="509"/>
      <c r="W45" s="508"/>
      <c r="X45" s="510"/>
      <c r="Y45" s="510"/>
      <c r="Z45" s="510"/>
      <c r="AA45" s="510"/>
      <c r="AB45" s="510"/>
      <c r="AC45" s="510"/>
      <c r="AD45" s="510"/>
      <c r="AE45" s="511"/>
      <c r="AG45" s="86"/>
      <c r="AH45" s="108"/>
    </row>
    <row r="46" spans="1:36" ht="15" x14ac:dyDescent="0.2">
      <c r="C46" s="508"/>
      <c r="D46" s="509"/>
      <c r="E46" s="508"/>
      <c r="F46" s="510"/>
      <c r="G46" s="510"/>
      <c r="H46" s="510"/>
      <c r="I46" s="510"/>
      <c r="J46" s="511"/>
      <c r="K46" s="508"/>
      <c r="L46" s="510"/>
      <c r="M46" s="510"/>
      <c r="N46" s="510"/>
      <c r="O46" s="510"/>
      <c r="P46" s="510"/>
      <c r="Q46" s="510"/>
      <c r="R46" s="511"/>
      <c r="S46" s="508"/>
      <c r="T46" s="509"/>
      <c r="U46" s="508"/>
      <c r="V46" s="509"/>
      <c r="W46" s="508"/>
      <c r="X46" s="510"/>
      <c r="Y46" s="510"/>
      <c r="Z46" s="510"/>
      <c r="AA46" s="510"/>
      <c r="AB46" s="510"/>
      <c r="AC46" s="510"/>
      <c r="AD46" s="510"/>
      <c r="AE46" s="511"/>
      <c r="AG46" s="86"/>
      <c r="AH46" s="108"/>
    </row>
    <row r="47" spans="1:36" ht="15" x14ac:dyDescent="0.2">
      <c r="B47" s="87"/>
      <c r="C47" s="508"/>
      <c r="D47" s="509"/>
      <c r="E47" s="508"/>
      <c r="F47" s="510"/>
      <c r="G47" s="510"/>
      <c r="H47" s="510"/>
      <c r="I47" s="510"/>
      <c r="J47" s="511"/>
      <c r="K47" s="508"/>
      <c r="L47" s="510"/>
      <c r="M47" s="510"/>
      <c r="N47" s="510"/>
      <c r="O47" s="510"/>
      <c r="P47" s="510"/>
      <c r="Q47" s="510"/>
      <c r="R47" s="511"/>
      <c r="S47" s="508"/>
      <c r="T47" s="509"/>
      <c r="U47" s="508"/>
      <c r="V47" s="509"/>
      <c r="W47" s="508"/>
      <c r="X47" s="510"/>
      <c r="Y47" s="510"/>
      <c r="Z47" s="510"/>
      <c r="AA47" s="510"/>
      <c r="AB47" s="510"/>
      <c r="AC47" s="510"/>
      <c r="AD47" s="510"/>
      <c r="AE47" s="511"/>
      <c r="AF47" s="87"/>
      <c r="AG47" s="86"/>
      <c r="AH47" s="108"/>
    </row>
    <row r="48" spans="1:36" ht="15" x14ac:dyDescent="0.2">
      <c r="B48" s="87"/>
      <c r="C48" s="508"/>
      <c r="D48" s="509"/>
      <c r="E48" s="508"/>
      <c r="F48" s="510"/>
      <c r="G48" s="510"/>
      <c r="H48" s="510"/>
      <c r="I48" s="510"/>
      <c r="J48" s="511"/>
      <c r="K48" s="508"/>
      <c r="L48" s="510"/>
      <c r="M48" s="510"/>
      <c r="N48" s="510"/>
      <c r="O48" s="510"/>
      <c r="P48" s="510"/>
      <c r="Q48" s="510"/>
      <c r="R48" s="511"/>
      <c r="S48" s="508"/>
      <c r="T48" s="509"/>
      <c r="U48" s="508"/>
      <c r="V48" s="509"/>
      <c r="W48" s="508"/>
      <c r="X48" s="510"/>
      <c r="Y48" s="510"/>
      <c r="Z48" s="510"/>
      <c r="AA48" s="510"/>
      <c r="AB48" s="510"/>
      <c r="AC48" s="510"/>
      <c r="AD48" s="510"/>
      <c r="AE48" s="511"/>
      <c r="AF48" s="87"/>
      <c r="AG48" s="86"/>
      <c r="AH48" s="108"/>
    </row>
    <row r="49" spans="1:34" ht="15" customHeight="1" x14ac:dyDescent="0.2">
      <c r="B49" s="87"/>
      <c r="C49" s="145" t="s">
        <v>235</v>
      </c>
      <c r="D49" s="146"/>
      <c r="E49" s="146"/>
      <c r="F49" s="146"/>
      <c r="G49" s="146"/>
      <c r="H49" s="146"/>
      <c r="I49" s="146"/>
      <c r="J49" s="146"/>
      <c r="K49" s="146"/>
      <c r="L49" s="146"/>
      <c r="M49" s="146"/>
      <c r="N49" s="146"/>
      <c r="O49" s="147"/>
      <c r="P49" s="147"/>
      <c r="Q49" s="147"/>
      <c r="R49" s="147"/>
      <c r="S49" s="147"/>
      <c r="T49" s="147"/>
      <c r="U49" s="147"/>
      <c r="V49" s="147"/>
      <c r="W49" s="147"/>
      <c r="X49" s="147"/>
      <c r="Y49" s="147"/>
      <c r="Z49" s="147"/>
      <c r="AA49" s="147"/>
      <c r="AB49" s="147"/>
      <c r="AC49" s="147"/>
      <c r="AD49" s="147"/>
      <c r="AE49" s="147"/>
      <c r="AF49" s="87"/>
      <c r="AG49" s="86"/>
      <c r="AH49" s="108"/>
    </row>
    <row r="50" spans="1:34" ht="14" customHeight="1" x14ac:dyDescent="0.2">
      <c r="B50" s="87"/>
      <c r="C50" s="477"/>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87"/>
      <c r="AG50" s="86"/>
      <c r="AH50" s="108"/>
    </row>
    <row r="51" spans="1:34" ht="14" customHeight="1" x14ac:dyDescent="0.2">
      <c r="B51" s="87"/>
      <c r="C51" s="477"/>
      <c r="D51" s="477"/>
      <c r="E51" s="477"/>
      <c r="F51" s="477"/>
      <c r="G51" s="477"/>
      <c r="H51" s="477"/>
      <c r="I51" s="477"/>
      <c r="J51" s="477"/>
      <c r="K51" s="477"/>
      <c r="L51" s="477"/>
      <c r="M51" s="477"/>
      <c r="N51" s="477"/>
      <c r="O51" s="477"/>
      <c r="P51" s="477"/>
      <c r="Q51" s="477"/>
      <c r="R51" s="477"/>
      <c r="S51" s="477"/>
      <c r="T51" s="477"/>
      <c r="U51" s="477"/>
      <c r="V51" s="477"/>
      <c r="W51" s="477"/>
      <c r="X51" s="477"/>
      <c r="Y51" s="477"/>
      <c r="Z51" s="477"/>
      <c r="AA51" s="477"/>
      <c r="AB51" s="477"/>
      <c r="AC51" s="477"/>
      <c r="AD51" s="477"/>
      <c r="AE51" s="477"/>
      <c r="AF51" s="87"/>
      <c r="AG51" s="86"/>
      <c r="AH51" s="108"/>
    </row>
    <row r="52" spans="1:34" ht="14" customHeight="1" x14ac:dyDescent="0.2">
      <c r="B52" s="87"/>
      <c r="C52" s="477"/>
      <c r="D52" s="477"/>
      <c r="E52" s="477"/>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7"/>
      <c r="AD52" s="477"/>
      <c r="AE52" s="477"/>
      <c r="AF52" s="87"/>
      <c r="AG52" s="86"/>
      <c r="AH52" s="108"/>
    </row>
    <row r="53" spans="1:34" ht="14" customHeight="1" x14ac:dyDescent="0.2">
      <c r="B53" s="87"/>
      <c r="C53" s="477"/>
      <c r="D53" s="477"/>
      <c r="E53" s="477"/>
      <c r="F53" s="477"/>
      <c r="G53" s="477"/>
      <c r="H53" s="477"/>
      <c r="I53" s="477"/>
      <c r="J53" s="477"/>
      <c r="K53" s="477"/>
      <c r="L53" s="477"/>
      <c r="M53" s="477"/>
      <c r="N53" s="477"/>
      <c r="O53" s="477"/>
      <c r="P53" s="477"/>
      <c r="Q53" s="477"/>
      <c r="R53" s="477"/>
      <c r="S53" s="477"/>
      <c r="T53" s="477"/>
      <c r="U53" s="477"/>
      <c r="V53" s="477"/>
      <c r="W53" s="477"/>
      <c r="X53" s="477"/>
      <c r="Y53" s="477"/>
      <c r="Z53" s="477"/>
      <c r="AA53" s="477"/>
      <c r="AB53" s="477"/>
      <c r="AC53" s="477"/>
      <c r="AD53" s="477"/>
      <c r="AE53" s="477"/>
      <c r="AF53" s="87"/>
      <c r="AG53" s="86"/>
      <c r="AH53" s="108"/>
    </row>
    <row r="54" spans="1:34" ht="14" customHeight="1" x14ac:dyDescent="0.2">
      <c r="B54" s="87"/>
      <c r="C54" s="477"/>
      <c r="D54" s="477"/>
      <c r="E54" s="477"/>
      <c r="F54" s="477"/>
      <c r="G54" s="477"/>
      <c r="H54" s="477"/>
      <c r="I54" s="477"/>
      <c r="J54" s="477"/>
      <c r="K54" s="477"/>
      <c r="L54" s="477"/>
      <c r="M54" s="477"/>
      <c r="N54" s="477"/>
      <c r="O54" s="477"/>
      <c r="P54" s="477"/>
      <c r="Q54" s="477"/>
      <c r="R54" s="477"/>
      <c r="S54" s="477"/>
      <c r="T54" s="477"/>
      <c r="U54" s="477"/>
      <c r="V54" s="477"/>
      <c r="W54" s="477"/>
      <c r="X54" s="477"/>
      <c r="Y54" s="477"/>
      <c r="Z54" s="477"/>
      <c r="AA54" s="477"/>
      <c r="AB54" s="477"/>
      <c r="AC54" s="477"/>
      <c r="AD54" s="477"/>
      <c r="AE54" s="477"/>
      <c r="AF54" s="87"/>
      <c r="AG54" s="86"/>
      <c r="AH54" s="108"/>
    </row>
    <row r="55" spans="1:34" ht="11.25" customHeight="1" x14ac:dyDescent="0.2">
      <c r="B55" s="87"/>
      <c r="C55" s="148" t="s">
        <v>251</v>
      </c>
      <c r="D55" s="144"/>
      <c r="E55" s="144"/>
      <c r="F55" s="144"/>
      <c r="G55" s="144"/>
      <c r="H55" s="144"/>
      <c r="I55" s="144"/>
      <c r="J55" s="144"/>
      <c r="K55" s="144"/>
      <c r="L55" s="144"/>
      <c r="M55" s="144"/>
      <c r="N55" s="144"/>
      <c r="O55" s="144"/>
      <c r="P55" s="144"/>
      <c r="Q55" s="144"/>
      <c r="R55" s="148" t="s">
        <v>251</v>
      </c>
      <c r="S55" s="144"/>
      <c r="T55" s="144"/>
      <c r="U55" s="144"/>
      <c r="V55" s="144"/>
      <c r="W55" s="144"/>
      <c r="X55" s="144"/>
      <c r="Y55" s="144"/>
      <c r="Z55" s="144"/>
      <c r="AA55" s="144"/>
      <c r="AB55" s="144"/>
      <c r="AC55" s="144"/>
      <c r="AD55" s="144"/>
      <c r="AE55" s="144"/>
      <c r="AF55" s="87"/>
      <c r="AG55" s="86"/>
      <c r="AH55" s="108"/>
    </row>
    <row r="56" spans="1:34" ht="16.5" customHeight="1" x14ac:dyDescent="0.2">
      <c r="B56" s="87"/>
      <c r="C56" s="507"/>
      <c r="D56" s="465"/>
      <c r="E56" s="465"/>
      <c r="F56" s="465"/>
      <c r="G56" s="465"/>
      <c r="H56" s="465"/>
      <c r="I56" s="465"/>
      <c r="J56" s="465"/>
      <c r="K56" s="465"/>
      <c r="L56" s="465"/>
      <c r="M56" s="465"/>
      <c r="N56" s="465"/>
      <c r="O56" s="465"/>
      <c r="P56" s="466"/>
      <c r="Q56" s="153"/>
      <c r="R56" s="507"/>
      <c r="S56" s="465"/>
      <c r="T56" s="465"/>
      <c r="U56" s="465"/>
      <c r="V56" s="465"/>
      <c r="W56" s="465"/>
      <c r="X56" s="465"/>
      <c r="Y56" s="465"/>
      <c r="Z56" s="465"/>
      <c r="AA56" s="465"/>
      <c r="AB56" s="465"/>
      <c r="AC56" s="465"/>
      <c r="AD56" s="465"/>
      <c r="AE56" s="466"/>
      <c r="AF56" s="87"/>
      <c r="AG56" s="86"/>
      <c r="AH56" s="108"/>
    </row>
    <row r="57" spans="1:34" s="120" customFormat="1" ht="24" customHeight="1" x14ac:dyDescent="0.15">
      <c r="A57" s="141"/>
      <c r="B57" s="119"/>
      <c r="C57" s="492" t="s">
        <v>236</v>
      </c>
      <c r="D57" s="492"/>
      <c r="E57" s="492"/>
      <c r="F57" s="492"/>
      <c r="G57" s="492"/>
      <c r="H57" s="492"/>
      <c r="I57" s="492"/>
      <c r="J57" s="492"/>
      <c r="K57" s="492"/>
      <c r="L57" s="492"/>
      <c r="M57" s="492"/>
      <c r="N57" s="492"/>
      <c r="O57" s="492"/>
      <c r="P57" s="492"/>
      <c r="Q57" s="492"/>
      <c r="R57" s="492"/>
      <c r="S57" s="492"/>
      <c r="T57" s="492"/>
      <c r="U57" s="492"/>
      <c r="V57" s="492"/>
      <c r="W57" s="492"/>
      <c r="X57" s="492"/>
      <c r="Y57" s="492"/>
      <c r="Z57" s="492"/>
      <c r="AA57" s="492"/>
      <c r="AB57" s="492"/>
      <c r="AC57" s="492"/>
      <c r="AD57" s="492"/>
      <c r="AE57" s="492"/>
      <c r="AF57" s="119"/>
      <c r="AG57" s="118"/>
      <c r="AH57" s="108"/>
    </row>
    <row r="58" spans="1:34" s="120" customFormat="1" ht="11" customHeight="1" x14ac:dyDescent="0.15">
      <c r="A58" s="141"/>
      <c r="B58" s="119"/>
      <c r="C58" s="495" t="s">
        <v>302</v>
      </c>
      <c r="D58" s="496"/>
      <c r="E58" s="496"/>
      <c r="F58" s="496"/>
      <c r="G58" s="496"/>
      <c r="H58" s="496"/>
      <c r="I58" s="496"/>
      <c r="J58" s="496"/>
      <c r="K58" s="496"/>
      <c r="L58" s="496"/>
      <c r="M58" s="496"/>
      <c r="N58" s="496"/>
      <c r="O58" s="496"/>
      <c r="P58" s="496"/>
      <c r="Q58" s="496"/>
      <c r="R58" s="496"/>
      <c r="S58" s="496"/>
      <c r="T58" s="496"/>
      <c r="U58" s="496"/>
      <c r="V58" s="496"/>
      <c r="W58" s="496"/>
      <c r="X58" s="496"/>
      <c r="Y58" s="496"/>
      <c r="Z58" s="496"/>
      <c r="AA58" s="496"/>
      <c r="AB58" s="496"/>
      <c r="AC58" s="496"/>
      <c r="AD58" s="496"/>
      <c r="AE58" s="496"/>
      <c r="AF58" s="119"/>
      <c r="AG58" s="118"/>
      <c r="AH58" s="108"/>
    </row>
    <row r="59" spans="1:34" s="120" customFormat="1" ht="12" customHeight="1" x14ac:dyDescent="0.2">
      <c r="A59" s="141"/>
      <c r="B59" s="119"/>
      <c r="C59" s="493" t="s">
        <v>237</v>
      </c>
      <c r="D59" s="493"/>
      <c r="E59" s="493"/>
      <c r="F59" s="493"/>
      <c r="G59" s="493"/>
      <c r="H59" s="493"/>
      <c r="I59" s="251"/>
      <c r="J59" s="502" t="s">
        <v>8</v>
      </c>
      <c r="K59" s="503"/>
      <c r="L59" s="503"/>
      <c r="M59" s="490" t="s">
        <v>305</v>
      </c>
      <c r="N59" s="491"/>
      <c r="O59" s="494" t="s">
        <v>303</v>
      </c>
      <c r="P59" s="494"/>
      <c r="Q59" s="494"/>
      <c r="R59" s="494" t="s">
        <v>238</v>
      </c>
      <c r="S59" s="494"/>
      <c r="T59" s="286" t="s">
        <v>9</v>
      </c>
      <c r="U59" s="287"/>
      <c r="V59" s="506" t="s">
        <v>301</v>
      </c>
      <c r="W59" s="506"/>
      <c r="X59" s="490" t="s">
        <v>239</v>
      </c>
      <c r="Y59" s="491"/>
      <c r="Z59" s="491"/>
      <c r="AA59" s="491"/>
      <c r="AB59" s="149"/>
      <c r="AC59" s="150" t="s">
        <v>10</v>
      </c>
      <c r="AD59" s="151"/>
      <c r="AE59" s="151"/>
      <c r="AF59" s="101"/>
      <c r="AG59" s="118"/>
      <c r="AH59" s="108"/>
    </row>
    <row r="60" spans="1:34" ht="15.75" customHeight="1" x14ac:dyDescent="0.2">
      <c r="B60" s="87"/>
      <c r="C60" s="528" t="str">
        <f>IF(Stammdaten!$C$29&gt;0,Stammdaten!$C$29,IF(Stammdaten!$C$19=0,"",Stammdaten!$C$19))</f>
        <v/>
      </c>
      <c r="D60" s="529"/>
      <c r="E60" s="529"/>
      <c r="F60" s="529"/>
      <c r="G60" s="529"/>
      <c r="H60" s="529"/>
      <c r="I60" s="530"/>
      <c r="J60" s="497" t="str">
        <f>IF(Stammdaten!$C$29&gt;0,"HHV",IF(Stammdaten!$C$11=0,"",_xlfn.XLOOKUP(Stammdaten!$C$11,Verein[Verein],Verein[Kürzel],"",0,-1)))</f>
        <v/>
      </c>
      <c r="K60" s="498"/>
      <c r="L60" s="499"/>
      <c r="M60" s="500" t="str">
        <f>IF(Stammdaten!$C$21=0,"",Stammdaten!$C$21)</f>
        <v/>
      </c>
      <c r="N60" s="501"/>
      <c r="O60" s="472" t="str">
        <f>IF(Stammdaten!$C$20=0,"",Stammdaten!$C$20)</f>
        <v/>
      </c>
      <c r="P60" s="473"/>
      <c r="Q60" s="474"/>
      <c r="R60" s="475" t="str">
        <f>IF(Stammdaten!$C$29=0,"",Stammdaten!$F$29)</f>
        <v/>
      </c>
      <c r="S60" s="476"/>
      <c r="T60" s="475">
        <f>Stammdaten!$G$29</f>
        <v>0</v>
      </c>
      <c r="U60" s="489"/>
      <c r="V60" s="504">
        <f>Stammdaten!$D$29</f>
        <v>0</v>
      </c>
      <c r="W60" s="505"/>
      <c r="X60" s="475">
        <f>0.3*Stammdaten!$E$29</f>
        <v>0</v>
      </c>
      <c r="Y60" s="488"/>
      <c r="Z60" s="488"/>
      <c r="AA60" s="489"/>
      <c r="AB60" s="302"/>
      <c r="AC60" s="481">
        <f>SUM(O60:AA60)</f>
        <v>0</v>
      </c>
      <c r="AD60" s="482"/>
      <c r="AE60" s="483"/>
      <c r="AF60" s="121"/>
      <c r="AG60" s="86"/>
      <c r="AH60" s="108"/>
    </row>
    <row r="61" spans="1:34" s="120" customFormat="1" ht="7.5" customHeight="1" x14ac:dyDescent="0.15">
      <c r="A61" s="141"/>
      <c r="B61" s="119"/>
      <c r="C61" s="303"/>
      <c r="D61" s="303"/>
      <c r="E61" s="303"/>
      <c r="F61" s="303"/>
      <c r="G61" s="303"/>
      <c r="H61" s="470"/>
      <c r="I61" s="470"/>
      <c r="J61" s="470"/>
      <c r="K61" s="470"/>
      <c r="L61" s="470"/>
      <c r="M61" s="470"/>
      <c r="N61" s="470"/>
      <c r="O61" s="470"/>
      <c r="P61" s="470"/>
      <c r="Q61" s="470"/>
      <c r="R61" s="471"/>
      <c r="S61" s="471"/>
      <c r="T61" s="471"/>
      <c r="U61" s="471"/>
      <c r="V61" s="471"/>
      <c r="W61" s="471"/>
      <c r="X61" s="471"/>
      <c r="Y61" s="471"/>
      <c r="Z61" s="471"/>
      <c r="AA61" s="471"/>
      <c r="AB61" s="304"/>
      <c r="AC61" s="304"/>
      <c r="AD61" s="304"/>
      <c r="AE61" s="304"/>
      <c r="AF61" s="101"/>
      <c r="AG61" s="118"/>
      <c r="AH61" s="108"/>
    </row>
    <row r="62" spans="1:34" ht="15.75" customHeight="1" x14ac:dyDescent="0.15">
      <c r="B62" s="87"/>
      <c r="C62" s="528" t="str">
        <f>IF(Stammdaten!$C$30=0,"",Stammdaten!$C$30)</f>
        <v/>
      </c>
      <c r="D62" s="529"/>
      <c r="E62" s="529"/>
      <c r="F62" s="529"/>
      <c r="G62" s="529"/>
      <c r="H62" s="529"/>
      <c r="I62" s="530"/>
      <c r="J62" s="497" t="str">
        <f>IF(Stammdaten!$C$30&gt;0,"HHV","")</f>
        <v/>
      </c>
      <c r="K62" s="498"/>
      <c r="L62" s="499"/>
      <c r="M62" s="500"/>
      <c r="N62" s="501"/>
      <c r="O62" s="485"/>
      <c r="P62" s="486"/>
      <c r="Q62" s="487"/>
      <c r="R62" s="475" t="str">
        <f>IF(Stammdaten!$C$30=0,"",Stammdaten!$F$30)</f>
        <v/>
      </c>
      <c r="S62" s="476"/>
      <c r="T62" s="475">
        <f>Stammdaten!$G$30</f>
        <v>0</v>
      </c>
      <c r="U62" s="489"/>
      <c r="V62" s="504">
        <f>Stammdaten!$D$30</f>
        <v>0</v>
      </c>
      <c r="W62" s="505"/>
      <c r="X62" s="475">
        <f>0.3*Stammdaten!$E$30</f>
        <v>0</v>
      </c>
      <c r="Y62" s="488"/>
      <c r="Z62" s="488"/>
      <c r="AA62" s="489"/>
      <c r="AB62" s="305"/>
      <c r="AC62" s="481">
        <f>SUM(O62:AA62)</f>
        <v>0</v>
      </c>
      <c r="AD62" s="482"/>
      <c r="AE62" s="483"/>
      <c r="AF62" s="121"/>
      <c r="AG62" s="86"/>
      <c r="AH62" s="108"/>
    </row>
    <row r="63" spans="1:34" s="120" customFormat="1" ht="12" customHeight="1" x14ac:dyDescent="0.2">
      <c r="A63" s="141"/>
      <c r="B63" s="119"/>
      <c r="C63" s="470" t="s">
        <v>240</v>
      </c>
      <c r="D63" s="470"/>
      <c r="E63" s="470"/>
      <c r="F63" s="470"/>
      <c r="G63" s="470"/>
      <c r="H63" s="470"/>
      <c r="I63" s="306"/>
      <c r="J63" s="519" t="s">
        <v>8</v>
      </c>
      <c r="K63" s="467"/>
      <c r="L63" s="467"/>
      <c r="M63" s="467"/>
      <c r="N63" s="467"/>
      <c r="O63" s="484"/>
      <c r="P63" s="484"/>
      <c r="Q63" s="484"/>
      <c r="R63" s="484" t="s">
        <v>238</v>
      </c>
      <c r="S63" s="484"/>
      <c r="T63" s="484" t="s">
        <v>9</v>
      </c>
      <c r="U63" s="484"/>
      <c r="V63" s="307" t="s">
        <v>301</v>
      </c>
      <c r="W63" s="308"/>
      <c r="X63" s="532" t="s">
        <v>239</v>
      </c>
      <c r="Y63" s="533"/>
      <c r="Z63" s="533"/>
      <c r="AA63" s="533"/>
      <c r="AB63" s="309"/>
      <c r="AC63" s="304" t="s">
        <v>10</v>
      </c>
      <c r="AD63" s="310"/>
      <c r="AE63" s="310"/>
      <c r="AF63" s="101"/>
      <c r="AG63" s="118"/>
      <c r="AH63" s="108"/>
    </row>
    <row r="64" spans="1:34" ht="15.75" customHeight="1" x14ac:dyDescent="0.2">
      <c r="B64" s="87"/>
      <c r="C64" s="468" t="str">
        <f>IF(Stammdaten!$C$31="","",Stammdaten!$C$31)</f>
        <v/>
      </c>
      <c r="D64" s="469"/>
      <c r="E64" s="469"/>
      <c r="F64" s="469"/>
      <c r="G64" s="469"/>
      <c r="H64" s="469"/>
      <c r="I64" s="311"/>
      <c r="J64" s="497" t="str">
        <f>IF(Stammdaten!$C$31&gt;0,"HHV","")</f>
        <v/>
      </c>
      <c r="K64" s="500"/>
      <c r="L64" s="500"/>
      <c r="M64" s="500"/>
      <c r="N64" s="500"/>
      <c r="O64" s="414"/>
      <c r="P64" s="414"/>
      <c r="Q64" s="415"/>
      <c r="R64" s="475" t="str">
        <f>IF(Stammdaten!$C$31=0,"",Stammdaten!$F$31)</f>
        <v/>
      </c>
      <c r="S64" s="476"/>
      <c r="T64" s="475">
        <f>Stammdaten!$D$31</f>
        <v>0</v>
      </c>
      <c r="U64" s="521"/>
      <c r="V64" s="531">
        <f>Stammdaten!$D$31</f>
        <v>0</v>
      </c>
      <c r="W64" s="521"/>
      <c r="X64" s="475">
        <f>0.3*Stammdaten!$E$31</f>
        <v>0</v>
      </c>
      <c r="Y64" s="488"/>
      <c r="Z64" s="488"/>
      <c r="AA64" s="489"/>
      <c r="AB64" s="302"/>
      <c r="AC64" s="478">
        <f>SUM(T64:AA64)</f>
        <v>0</v>
      </c>
      <c r="AD64" s="479"/>
      <c r="AE64" s="480"/>
      <c r="AF64" s="121"/>
      <c r="AG64" s="86"/>
      <c r="AH64" s="108"/>
    </row>
    <row r="65" spans="2:34" ht="10" customHeight="1" x14ac:dyDescent="0.2">
      <c r="B65" s="87"/>
      <c r="C65" s="312"/>
      <c r="D65" s="312"/>
      <c r="E65" s="312"/>
      <c r="F65" s="312"/>
      <c r="G65" s="312"/>
      <c r="H65" s="312"/>
      <c r="I65" s="313"/>
      <c r="J65" s="314"/>
      <c r="K65" s="315"/>
      <c r="L65" s="315"/>
      <c r="M65" s="315"/>
      <c r="N65" s="315"/>
      <c r="O65" s="316"/>
      <c r="P65" s="317"/>
      <c r="Q65" s="317"/>
      <c r="R65" s="318"/>
      <c r="S65" s="318"/>
      <c r="T65" s="318"/>
      <c r="U65" s="318"/>
      <c r="V65" s="319"/>
      <c r="W65" s="319"/>
      <c r="X65" s="318"/>
      <c r="Y65" s="319"/>
      <c r="Z65" s="319"/>
      <c r="AA65" s="319"/>
      <c r="AB65" s="305"/>
      <c r="AC65" s="526" t="s">
        <v>258</v>
      </c>
      <c r="AD65" s="527"/>
      <c r="AE65" s="527"/>
      <c r="AF65" s="121"/>
      <c r="AG65" s="86"/>
      <c r="AH65" s="108"/>
    </row>
    <row r="66" spans="2:34" ht="15.75" customHeight="1" x14ac:dyDescent="0.2">
      <c r="B66" s="87"/>
      <c r="C66" s="522" t="s">
        <v>257</v>
      </c>
      <c r="D66" s="444"/>
      <c r="E66" s="444"/>
      <c r="F66" s="444"/>
      <c r="G66" s="444"/>
      <c r="H66" s="444"/>
      <c r="I66" s="445"/>
      <c r="J66" s="314"/>
      <c r="K66" s="315"/>
      <c r="L66" s="315"/>
      <c r="M66" s="315"/>
      <c r="N66" s="315"/>
      <c r="O66" s="523">
        <f>$AC$66/2</f>
        <v>0</v>
      </c>
      <c r="P66" s="524"/>
      <c r="Q66" s="525"/>
      <c r="R66" s="318"/>
      <c r="S66" s="318"/>
      <c r="T66" s="318"/>
      <c r="U66" s="318"/>
      <c r="V66" s="319"/>
      <c r="W66" s="319"/>
      <c r="X66" s="318"/>
      <c r="Y66" s="319"/>
      <c r="Z66" s="319"/>
      <c r="AA66" s="319"/>
      <c r="AB66" s="305"/>
      <c r="AC66" s="481">
        <f>SUM(AC60:AE64)</f>
        <v>0</v>
      </c>
      <c r="AD66" s="520"/>
      <c r="AE66" s="521"/>
      <c r="AF66" s="121"/>
      <c r="AG66" s="86"/>
      <c r="AH66" s="108"/>
    </row>
    <row r="67" spans="2:34" ht="13.5" customHeight="1" x14ac:dyDescent="0.2">
      <c r="B67" s="87"/>
      <c r="C67" s="152" t="s">
        <v>12</v>
      </c>
      <c r="D67" s="144"/>
      <c r="E67" s="144"/>
      <c r="F67" s="144"/>
      <c r="G67" s="144"/>
      <c r="H67" s="144"/>
      <c r="I67" s="144"/>
      <c r="J67" s="144"/>
      <c r="K67" s="144"/>
      <c r="L67" s="144"/>
      <c r="M67" s="144"/>
      <c r="N67" s="144"/>
      <c r="O67" s="144"/>
      <c r="P67" s="144"/>
      <c r="Q67" s="144"/>
      <c r="R67" s="152" t="s">
        <v>12</v>
      </c>
      <c r="S67" s="144"/>
      <c r="T67" s="144"/>
      <c r="U67" s="144"/>
      <c r="V67" s="144"/>
      <c r="W67" s="144"/>
      <c r="X67" s="144"/>
      <c r="Y67" s="144"/>
      <c r="Z67" s="144"/>
      <c r="AA67" s="144"/>
      <c r="AB67" s="144"/>
      <c r="AC67" s="144"/>
      <c r="AD67" s="144"/>
      <c r="AE67" s="144"/>
      <c r="AF67" s="87"/>
      <c r="AG67" s="86"/>
      <c r="AH67" s="108"/>
    </row>
    <row r="68" spans="2:34" ht="16.5" customHeight="1" x14ac:dyDescent="0.2">
      <c r="B68" s="87"/>
      <c r="C68" s="464"/>
      <c r="D68" s="465"/>
      <c r="E68" s="465"/>
      <c r="F68" s="465"/>
      <c r="G68" s="465"/>
      <c r="H68" s="465"/>
      <c r="I68" s="465"/>
      <c r="J68" s="465"/>
      <c r="K68" s="465"/>
      <c r="L68" s="465"/>
      <c r="M68" s="465"/>
      <c r="N68" s="465"/>
      <c r="O68" s="465"/>
      <c r="P68" s="466"/>
      <c r="Q68" s="277"/>
      <c r="R68" s="464"/>
      <c r="S68" s="465"/>
      <c r="T68" s="465"/>
      <c r="U68" s="465"/>
      <c r="V68" s="465"/>
      <c r="W68" s="465"/>
      <c r="X68" s="465"/>
      <c r="Y68" s="465"/>
      <c r="Z68" s="465"/>
      <c r="AA68" s="465"/>
      <c r="AB68" s="465"/>
      <c r="AC68" s="465"/>
      <c r="AD68" s="465"/>
      <c r="AE68" s="466"/>
      <c r="AF68" s="87"/>
      <c r="AG68" s="86"/>
      <c r="AH68" s="108"/>
    </row>
    <row r="69" spans="2:34" ht="18" customHeight="1" x14ac:dyDescent="0.2">
      <c r="B69" s="87"/>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87"/>
      <c r="AG69" s="86"/>
      <c r="AH69" s="108"/>
    </row>
    <row r="70" spans="2:34" ht="18" hidden="1" customHeight="1" x14ac:dyDescent="0.2">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6"/>
      <c r="AH70" s="108"/>
    </row>
    <row r="71" spans="2:34" ht="18" customHeight="1" x14ac:dyDescent="0.2">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108"/>
    </row>
    <row r="72" spans="2:34" ht="18" customHeight="1" x14ac:dyDescent="0.2">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108"/>
    </row>
    <row r="73" spans="2:34" ht="18" customHeight="1" x14ac:dyDescent="0.2">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108"/>
    </row>
    <row r="74" spans="2:34" ht="18" customHeight="1" x14ac:dyDescent="0.2">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108"/>
    </row>
    <row r="75" spans="2:34" ht="18" customHeight="1" x14ac:dyDescent="0.2">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108"/>
    </row>
    <row r="76" spans="2:34" ht="18" customHeight="1" x14ac:dyDescent="0.2">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108"/>
    </row>
    <row r="77" spans="2:34" ht="18" customHeight="1" x14ac:dyDescent="0.2">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108"/>
    </row>
    <row r="78" spans="2:34" ht="18" customHeight="1" x14ac:dyDescent="0.2">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108"/>
    </row>
    <row r="79" spans="2:34" ht="18" customHeight="1" x14ac:dyDescent="0.2">
      <c r="B79" s="86"/>
      <c r="C79" s="86"/>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86"/>
      <c r="AH79" s="108"/>
    </row>
    <row r="80" spans="2:34" ht="16" customHeight="1" x14ac:dyDescent="0.2">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108"/>
    </row>
    <row r="81" spans="2:34" ht="16" customHeight="1" x14ac:dyDescent="0.2">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108"/>
    </row>
    <row r="82" spans="2:34" ht="16" customHeight="1" x14ac:dyDescent="0.2">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108"/>
    </row>
    <row r="83" spans="2:34" ht="16" customHeight="1" x14ac:dyDescent="0.2">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108"/>
    </row>
    <row r="84" spans="2:34" ht="16" customHeight="1" x14ac:dyDescent="0.2">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108"/>
    </row>
    <row r="85" spans="2:34" ht="16" customHeight="1" x14ac:dyDescent="0.2">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108"/>
    </row>
    <row r="86" spans="2:34" ht="16" customHeight="1" x14ac:dyDescent="0.2">
      <c r="B86" s="86"/>
      <c r="C86" s="86"/>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86"/>
      <c r="AH86" s="108"/>
    </row>
    <row r="87" spans="2:34" ht="14" customHeight="1" x14ac:dyDescent="0.2">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108"/>
    </row>
    <row r="88" spans="2:34" ht="14" customHeight="1" x14ac:dyDescent="0.2">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108"/>
    </row>
    <row r="89" spans="2:34" ht="14" customHeight="1" x14ac:dyDescent="0.2">
      <c r="B89" s="86"/>
      <c r="C89" s="122"/>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108"/>
    </row>
    <row r="90" spans="2:34" ht="14" customHeight="1" x14ac:dyDescent="0.2">
      <c r="B90" s="86"/>
      <c r="C90" s="122"/>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108"/>
    </row>
    <row r="91" spans="2:34" ht="14" customHeight="1" x14ac:dyDescent="0.2">
      <c r="B91" s="86"/>
      <c r="C91" s="122"/>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108"/>
    </row>
    <row r="92" spans="2:34" ht="14" customHeight="1" x14ac:dyDescent="0.2">
      <c r="B92" s="86"/>
      <c r="C92" s="122"/>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86"/>
      <c r="AH92" s="108"/>
    </row>
    <row r="93" spans="2:34" x14ac:dyDescent="0.2">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108"/>
    </row>
    <row r="94" spans="2:34" x14ac:dyDescent="0.2">
      <c r="AH94" s="90"/>
    </row>
    <row r="95" spans="2:34" x14ac:dyDescent="0.2">
      <c r="AH95" s="90"/>
    </row>
    <row r="96" spans="2:34" x14ac:dyDescent="0.2">
      <c r="AH96" s="90"/>
    </row>
    <row r="97" spans="34:34" x14ac:dyDescent="0.2">
      <c r="AH97" s="90"/>
    </row>
    <row r="98" spans="34:34" x14ac:dyDescent="0.2">
      <c r="AH98" s="90"/>
    </row>
    <row r="99" spans="34:34" x14ac:dyDescent="0.2">
      <c r="AH99" s="90"/>
    </row>
    <row r="100" spans="34:34" x14ac:dyDescent="0.2">
      <c r="AH100" s="90"/>
    </row>
    <row r="101" spans="34:34" x14ac:dyDescent="0.2">
      <c r="AH101" s="90"/>
    </row>
    <row r="102" spans="34:34" x14ac:dyDescent="0.2">
      <c r="AH102" s="90"/>
    </row>
    <row r="103" spans="34:34" x14ac:dyDescent="0.2">
      <c r="AH103" s="90"/>
    </row>
    <row r="104" spans="34:34" x14ac:dyDescent="0.2">
      <c r="AH104" s="90"/>
    </row>
    <row r="105" spans="34:34" x14ac:dyDescent="0.2">
      <c r="AH105" s="90"/>
    </row>
    <row r="106" spans="34:34" x14ac:dyDescent="0.2">
      <c r="AH106" s="90"/>
    </row>
    <row r="107" spans="34:34" x14ac:dyDescent="0.2">
      <c r="AH107" s="90"/>
    </row>
    <row r="108" spans="34:34" x14ac:dyDescent="0.2">
      <c r="AH108" s="90"/>
    </row>
    <row r="109" spans="34:34" x14ac:dyDescent="0.2">
      <c r="AH109" s="90"/>
    </row>
    <row r="110" spans="34:34" x14ac:dyDescent="0.2">
      <c r="AH110" s="90"/>
    </row>
    <row r="111" spans="34:34" x14ac:dyDescent="0.2">
      <c r="AH111" s="90"/>
    </row>
    <row r="112" spans="34:34" x14ac:dyDescent="0.2">
      <c r="AH112" s="90"/>
    </row>
    <row r="113" spans="34:34" x14ac:dyDescent="0.2">
      <c r="AH113" s="90"/>
    </row>
    <row r="114" spans="34:34" x14ac:dyDescent="0.2">
      <c r="AH114" s="90"/>
    </row>
    <row r="115" spans="34:34" x14ac:dyDescent="0.2">
      <c r="AH115" s="90"/>
    </row>
    <row r="116" spans="34:34" x14ac:dyDescent="0.2">
      <c r="AH116" s="90"/>
    </row>
    <row r="117" spans="34:34" x14ac:dyDescent="0.2">
      <c r="AH117" s="90"/>
    </row>
    <row r="118" spans="34:34" x14ac:dyDescent="0.2">
      <c r="AH118" s="90"/>
    </row>
    <row r="119" spans="34:34" x14ac:dyDescent="0.2">
      <c r="AH119" s="90"/>
    </row>
    <row r="120" spans="34:34" x14ac:dyDescent="0.2">
      <c r="AH120" s="90"/>
    </row>
    <row r="121" spans="34:34" x14ac:dyDescent="0.2">
      <c r="AH121" s="90"/>
    </row>
    <row r="122" spans="34:34" x14ac:dyDescent="0.2">
      <c r="AH122" s="90"/>
    </row>
    <row r="123" spans="34:34" x14ac:dyDescent="0.2">
      <c r="AH123" s="90"/>
    </row>
    <row r="124" spans="34:34" x14ac:dyDescent="0.2">
      <c r="AH124" s="90"/>
    </row>
    <row r="125" spans="34:34" x14ac:dyDescent="0.2">
      <c r="AH125" s="90"/>
    </row>
    <row r="126" spans="34:34" x14ac:dyDescent="0.2">
      <c r="AH126" s="90"/>
    </row>
    <row r="127" spans="34:34" x14ac:dyDescent="0.2">
      <c r="AH127" s="90"/>
    </row>
    <row r="128" spans="34:34" x14ac:dyDescent="0.2">
      <c r="AH128" s="90"/>
    </row>
    <row r="129" spans="34:34" x14ac:dyDescent="0.2">
      <c r="AH129" s="90"/>
    </row>
    <row r="130" spans="34:34" x14ac:dyDescent="0.2">
      <c r="AH130" s="90"/>
    </row>
    <row r="131" spans="34:34" x14ac:dyDescent="0.2">
      <c r="AH131" s="90"/>
    </row>
    <row r="132" spans="34:34" x14ac:dyDescent="0.2">
      <c r="AH132" s="90"/>
    </row>
    <row r="133" spans="34:34" x14ac:dyDescent="0.2">
      <c r="AH133" s="90"/>
    </row>
    <row r="134" spans="34:34" x14ac:dyDescent="0.2">
      <c r="AH134" s="90"/>
    </row>
    <row r="135" spans="34:34" x14ac:dyDescent="0.2">
      <c r="AH135" s="90"/>
    </row>
    <row r="136" spans="34:34" x14ac:dyDescent="0.2">
      <c r="AH136" s="90"/>
    </row>
    <row r="137" spans="34:34" x14ac:dyDescent="0.2">
      <c r="AH137" s="90"/>
    </row>
    <row r="138" spans="34:34" x14ac:dyDescent="0.2">
      <c r="AH138" s="90"/>
    </row>
    <row r="139" spans="34:34" x14ac:dyDescent="0.2">
      <c r="AH139" s="90"/>
    </row>
    <row r="140" spans="34:34" x14ac:dyDescent="0.2">
      <c r="AH140" s="90"/>
    </row>
    <row r="141" spans="34:34" x14ac:dyDescent="0.2">
      <c r="AH141" s="90"/>
    </row>
    <row r="142" spans="34:34" x14ac:dyDescent="0.2">
      <c r="AH142" s="90"/>
    </row>
    <row r="143" spans="34:34" x14ac:dyDescent="0.2">
      <c r="AH143" s="90"/>
    </row>
    <row r="144" spans="34:34" x14ac:dyDescent="0.2">
      <c r="AH144" s="90"/>
    </row>
    <row r="145" spans="34:34" x14ac:dyDescent="0.2">
      <c r="AH145" s="90"/>
    </row>
    <row r="146" spans="34:34" x14ac:dyDescent="0.2">
      <c r="AH146" s="90"/>
    </row>
    <row r="147" spans="34:34" x14ac:dyDescent="0.2">
      <c r="AH147" s="90"/>
    </row>
    <row r="148" spans="34:34" x14ac:dyDescent="0.2">
      <c r="AH148" s="90"/>
    </row>
    <row r="149" spans="34:34" x14ac:dyDescent="0.2">
      <c r="AH149" s="90"/>
    </row>
    <row r="150" spans="34:34" x14ac:dyDescent="0.2">
      <c r="AH150" s="90"/>
    </row>
    <row r="151" spans="34:34" x14ac:dyDescent="0.2">
      <c r="AH151" s="90"/>
    </row>
    <row r="152" spans="34:34" x14ac:dyDescent="0.2">
      <c r="AH152" s="90"/>
    </row>
    <row r="153" spans="34:34" x14ac:dyDescent="0.2">
      <c r="AH153" s="90"/>
    </row>
    <row r="154" spans="34:34" x14ac:dyDescent="0.2">
      <c r="AH154" s="90"/>
    </row>
    <row r="155" spans="34:34" x14ac:dyDescent="0.2">
      <c r="AH155" s="90"/>
    </row>
    <row r="156" spans="34:34" x14ac:dyDescent="0.2">
      <c r="AH156" s="90"/>
    </row>
    <row r="157" spans="34:34" x14ac:dyDescent="0.2">
      <c r="AH157" s="90"/>
    </row>
    <row r="158" spans="34:34" x14ac:dyDescent="0.2">
      <c r="AH158" s="90"/>
    </row>
    <row r="159" spans="34:34" x14ac:dyDescent="0.2">
      <c r="AH159" s="90"/>
    </row>
    <row r="160" spans="34:34" x14ac:dyDescent="0.2">
      <c r="AH160" s="90"/>
    </row>
    <row r="161" spans="34:34" x14ac:dyDescent="0.2">
      <c r="AH161" s="90"/>
    </row>
    <row r="162" spans="34:34" x14ac:dyDescent="0.2">
      <c r="AH162" s="90"/>
    </row>
    <row r="163" spans="34:34" x14ac:dyDescent="0.2">
      <c r="AH163" s="90"/>
    </row>
    <row r="164" spans="34:34" x14ac:dyDescent="0.2">
      <c r="AH164" s="90"/>
    </row>
    <row r="165" spans="34:34" x14ac:dyDescent="0.2">
      <c r="AH165" s="90"/>
    </row>
    <row r="166" spans="34:34" x14ac:dyDescent="0.2">
      <c r="AH166" s="90"/>
    </row>
    <row r="167" spans="34:34" x14ac:dyDescent="0.2">
      <c r="AH167" s="90"/>
    </row>
    <row r="168" spans="34:34" x14ac:dyDescent="0.2">
      <c r="AH168" s="90"/>
    </row>
    <row r="169" spans="34:34" x14ac:dyDescent="0.2">
      <c r="AH169" s="90"/>
    </row>
    <row r="170" spans="34:34" x14ac:dyDescent="0.2">
      <c r="AH170" s="90"/>
    </row>
    <row r="171" spans="34:34" x14ac:dyDescent="0.2">
      <c r="AH171" s="90"/>
    </row>
    <row r="172" spans="34:34" x14ac:dyDescent="0.2">
      <c r="AH172" s="90"/>
    </row>
    <row r="173" spans="34:34" x14ac:dyDescent="0.2">
      <c r="AH173" s="90"/>
    </row>
    <row r="174" spans="34:34" x14ac:dyDescent="0.2">
      <c r="AH174" s="90"/>
    </row>
    <row r="175" spans="34:34" x14ac:dyDescent="0.2">
      <c r="AH175" s="90"/>
    </row>
    <row r="176" spans="34:34" x14ac:dyDescent="0.2">
      <c r="AH176" s="90"/>
    </row>
    <row r="177" spans="34:34" x14ac:dyDescent="0.2">
      <c r="AH177" s="90"/>
    </row>
    <row r="178" spans="34:34" x14ac:dyDescent="0.2">
      <c r="AH178" s="90"/>
    </row>
    <row r="179" spans="34:34" x14ac:dyDescent="0.2">
      <c r="AH179" s="90"/>
    </row>
    <row r="180" spans="34:34" x14ac:dyDescent="0.2">
      <c r="AH180" s="90"/>
    </row>
    <row r="181" spans="34:34" x14ac:dyDescent="0.2">
      <c r="AH181" s="90"/>
    </row>
    <row r="182" spans="34:34" x14ac:dyDescent="0.2">
      <c r="AH182" s="90"/>
    </row>
    <row r="183" spans="34:34" x14ac:dyDescent="0.2">
      <c r="AH183" s="90"/>
    </row>
    <row r="184" spans="34:34" x14ac:dyDescent="0.2">
      <c r="AH184" s="90"/>
    </row>
    <row r="185" spans="34:34" x14ac:dyDescent="0.2">
      <c r="AH185" s="90"/>
    </row>
    <row r="186" spans="34:34" x14ac:dyDescent="0.2">
      <c r="AH186" s="90"/>
    </row>
    <row r="187" spans="34:34" x14ac:dyDescent="0.2">
      <c r="AH187" s="90"/>
    </row>
    <row r="188" spans="34:34" x14ac:dyDescent="0.2">
      <c r="AH188" s="90"/>
    </row>
    <row r="189" spans="34:34" x14ac:dyDescent="0.2">
      <c r="AH189" s="90"/>
    </row>
    <row r="190" spans="34:34" x14ac:dyDescent="0.2">
      <c r="AH190" s="90"/>
    </row>
    <row r="191" spans="34:34" x14ac:dyDescent="0.2">
      <c r="AH191" s="90"/>
    </row>
    <row r="192" spans="34:34" x14ac:dyDescent="0.2">
      <c r="AH192" s="90"/>
    </row>
    <row r="193" spans="34:34" x14ac:dyDescent="0.2">
      <c r="AH193" s="90"/>
    </row>
    <row r="194" spans="34:34" x14ac:dyDescent="0.2">
      <c r="AH194" s="90"/>
    </row>
    <row r="195" spans="34:34" x14ac:dyDescent="0.2">
      <c r="AH195" s="90"/>
    </row>
    <row r="196" spans="34:34" x14ac:dyDescent="0.2">
      <c r="AH196" s="90"/>
    </row>
    <row r="197" spans="34:34" x14ac:dyDescent="0.2">
      <c r="AH197" s="90"/>
    </row>
    <row r="198" spans="34:34" x14ac:dyDescent="0.2">
      <c r="AH198" s="90"/>
    </row>
    <row r="199" spans="34:34" x14ac:dyDescent="0.2">
      <c r="AH199" s="90"/>
    </row>
    <row r="200" spans="34:34" x14ac:dyDescent="0.2">
      <c r="AH200" s="90"/>
    </row>
    <row r="201" spans="34:34" x14ac:dyDescent="0.2">
      <c r="AH201" s="90"/>
    </row>
    <row r="202" spans="34:34" x14ac:dyDescent="0.2">
      <c r="AH202" s="90"/>
    </row>
    <row r="203" spans="34:34" x14ac:dyDescent="0.2">
      <c r="AH203" s="90"/>
    </row>
    <row r="204" spans="34:34" x14ac:dyDescent="0.2">
      <c r="AH204" s="90"/>
    </row>
    <row r="205" spans="34:34" x14ac:dyDescent="0.2">
      <c r="AH205" s="90"/>
    </row>
    <row r="206" spans="34:34" x14ac:dyDescent="0.2">
      <c r="AH206" s="90"/>
    </row>
    <row r="207" spans="34:34" x14ac:dyDescent="0.2">
      <c r="AH207" s="90"/>
    </row>
    <row r="208" spans="34:34" x14ac:dyDescent="0.2">
      <c r="AH208" s="90"/>
    </row>
    <row r="209" spans="34:34" x14ac:dyDescent="0.2">
      <c r="AH209" s="90"/>
    </row>
    <row r="210" spans="34:34" x14ac:dyDescent="0.2">
      <c r="AH210" s="90"/>
    </row>
    <row r="211" spans="34:34" x14ac:dyDescent="0.2">
      <c r="AH211" s="90"/>
    </row>
    <row r="212" spans="34:34" x14ac:dyDescent="0.2">
      <c r="AH212" s="90"/>
    </row>
    <row r="213" spans="34:34" x14ac:dyDescent="0.2">
      <c r="AH213" s="90"/>
    </row>
    <row r="214" spans="34:34" x14ac:dyDescent="0.2">
      <c r="AH214" s="90"/>
    </row>
    <row r="215" spans="34:34" x14ac:dyDescent="0.2">
      <c r="AH215" s="90"/>
    </row>
    <row r="216" spans="34:34" x14ac:dyDescent="0.2">
      <c r="AH216" s="90"/>
    </row>
    <row r="217" spans="34:34" x14ac:dyDescent="0.2">
      <c r="AH217" s="90"/>
    </row>
    <row r="218" spans="34:34" x14ac:dyDescent="0.2">
      <c r="AH218" s="90"/>
    </row>
    <row r="219" spans="34:34" x14ac:dyDescent="0.2">
      <c r="AH219" s="90"/>
    </row>
    <row r="220" spans="34:34" x14ac:dyDescent="0.2">
      <c r="AH220" s="90"/>
    </row>
    <row r="221" spans="34:34" x14ac:dyDescent="0.2">
      <c r="AH221" s="90"/>
    </row>
    <row r="222" spans="34:34" x14ac:dyDescent="0.2">
      <c r="AH222" s="90"/>
    </row>
    <row r="223" spans="34:34" x14ac:dyDescent="0.2">
      <c r="AH223" s="90"/>
    </row>
    <row r="224" spans="34:34" x14ac:dyDescent="0.2">
      <c r="AH224" s="90"/>
    </row>
    <row r="225" spans="34:34" x14ac:dyDescent="0.2">
      <c r="AH225" s="90"/>
    </row>
    <row r="226" spans="34:34" x14ac:dyDescent="0.2">
      <c r="AH226" s="90"/>
    </row>
    <row r="227" spans="34:34" x14ac:dyDescent="0.2">
      <c r="AH227" s="90"/>
    </row>
    <row r="228" spans="34:34" x14ac:dyDescent="0.2">
      <c r="AH228" s="90"/>
    </row>
    <row r="229" spans="34:34" x14ac:dyDescent="0.2">
      <c r="AH229" s="90"/>
    </row>
    <row r="230" spans="34:34" x14ac:dyDescent="0.2">
      <c r="AH230" s="90"/>
    </row>
    <row r="231" spans="34:34" x14ac:dyDescent="0.2">
      <c r="AH231" s="90"/>
    </row>
    <row r="232" spans="34:34" x14ac:dyDescent="0.2">
      <c r="AH232" s="90"/>
    </row>
    <row r="233" spans="34:34" x14ac:dyDescent="0.2">
      <c r="AH233" s="90"/>
    </row>
    <row r="234" spans="34:34" x14ac:dyDescent="0.2">
      <c r="AH234" s="90"/>
    </row>
    <row r="235" spans="34:34" x14ac:dyDescent="0.2">
      <c r="AH235" s="90"/>
    </row>
    <row r="236" spans="34:34" x14ac:dyDescent="0.2">
      <c r="AH236" s="90"/>
    </row>
    <row r="237" spans="34:34" x14ac:dyDescent="0.2">
      <c r="AH237" s="90"/>
    </row>
    <row r="238" spans="34:34" x14ac:dyDescent="0.2">
      <c r="AH238" s="90"/>
    </row>
    <row r="239" spans="34:34" x14ac:dyDescent="0.2">
      <c r="AH239" s="90"/>
    </row>
    <row r="240" spans="34:34" x14ac:dyDescent="0.2">
      <c r="AH240" s="90"/>
    </row>
    <row r="241" spans="34:34" x14ac:dyDescent="0.2">
      <c r="AH241" s="90"/>
    </row>
    <row r="242" spans="34:34" x14ac:dyDescent="0.2">
      <c r="AH242" s="90"/>
    </row>
    <row r="243" spans="34:34" x14ac:dyDescent="0.2">
      <c r="AH243" s="90"/>
    </row>
    <row r="244" spans="34:34" x14ac:dyDescent="0.2">
      <c r="AH244" s="90"/>
    </row>
    <row r="245" spans="34:34" x14ac:dyDescent="0.2">
      <c r="AH245" s="90"/>
    </row>
    <row r="246" spans="34:34" x14ac:dyDescent="0.2">
      <c r="AH246" s="90"/>
    </row>
    <row r="247" spans="34:34" x14ac:dyDescent="0.2">
      <c r="AH247" s="90"/>
    </row>
    <row r="248" spans="34:34" x14ac:dyDescent="0.2">
      <c r="AH248" s="90"/>
    </row>
    <row r="249" spans="34:34" x14ac:dyDescent="0.2">
      <c r="AH249" s="90"/>
    </row>
    <row r="250" spans="34:34" x14ac:dyDescent="0.2">
      <c r="AH250" s="90"/>
    </row>
    <row r="251" spans="34:34" x14ac:dyDescent="0.2">
      <c r="AH251" s="90"/>
    </row>
    <row r="252" spans="34:34" x14ac:dyDescent="0.2">
      <c r="AH252" s="90"/>
    </row>
    <row r="253" spans="34:34" x14ac:dyDescent="0.2">
      <c r="AH253" s="90"/>
    </row>
    <row r="254" spans="34:34" x14ac:dyDescent="0.2">
      <c r="AH254" s="90"/>
    </row>
    <row r="255" spans="34:34" x14ac:dyDescent="0.2">
      <c r="AH255" s="90"/>
    </row>
    <row r="256" spans="34:34" x14ac:dyDescent="0.2">
      <c r="AH256" s="90"/>
    </row>
    <row r="257" spans="34:34" x14ac:dyDescent="0.2">
      <c r="AH257" s="90"/>
    </row>
    <row r="258" spans="34:34" x14ac:dyDescent="0.2">
      <c r="AH258" s="90"/>
    </row>
    <row r="259" spans="34:34" x14ac:dyDescent="0.2">
      <c r="AH259" s="90"/>
    </row>
    <row r="260" spans="34:34" x14ac:dyDescent="0.2">
      <c r="AH260" s="90"/>
    </row>
    <row r="261" spans="34:34" x14ac:dyDescent="0.2">
      <c r="AH261" s="90"/>
    </row>
    <row r="262" spans="34:34" x14ac:dyDescent="0.2">
      <c r="AH262" s="90"/>
    </row>
    <row r="263" spans="34:34" x14ac:dyDescent="0.2">
      <c r="AH263" s="90"/>
    </row>
    <row r="264" spans="34:34" x14ac:dyDescent="0.2">
      <c r="AH264" s="90"/>
    </row>
    <row r="265" spans="34:34" x14ac:dyDescent="0.2">
      <c r="AH265" s="90"/>
    </row>
    <row r="266" spans="34:34" x14ac:dyDescent="0.2">
      <c r="AH266" s="90"/>
    </row>
    <row r="267" spans="34:34" x14ac:dyDescent="0.2">
      <c r="AH267" s="90"/>
    </row>
    <row r="268" spans="34:34" x14ac:dyDescent="0.2">
      <c r="AH268" s="90"/>
    </row>
    <row r="269" spans="34:34" x14ac:dyDescent="0.2">
      <c r="AH269" s="90"/>
    </row>
    <row r="270" spans="34:34" x14ac:dyDescent="0.2">
      <c r="AH270" s="90"/>
    </row>
    <row r="271" spans="34:34" x14ac:dyDescent="0.2">
      <c r="AH271" s="90"/>
    </row>
    <row r="272" spans="34:34" x14ac:dyDescent="0.2">
      <c r="AH272" s="90"/>
    </row>
    <row r="273" spans="34:34" x14ac:dyDescent="0.2">
      <c r="AH273" s="90"/>
    </row>
    <row r="274" spans="34:34" x14ac:dyDescent="0.2">
      <c r="AH274" s="90"/>
    </row>
    <row r="275" spans="34:34" x14ac:dyDescent="0.2">
      <c r="AH275" s="90"/>
    </row>
    <row r="276" spans="34:34" x14ac:dyDescent="0.2">
      <c r="AH276" s="90"/>
    </row>
    <row r="277" spans="34:34" x14ac:dyDescent="0.2">
      <c r="AH277" s="90"/>
    </row>
    <row r="278" spans="34:34" x14ac:dyDescent="0.2">
      <c r="AH278" s="90"/>
    </row>
    <row r="279" spans="34:34" x14ac:dyDescent="0.2">
      <c r="AH279" s="90"/>
    </row>
    <row r="280" spans="34:34" x14ac:dyDescent="0.2">
      <c r="AH280" s="90"/>
    </row>
    <row r="281" spans="34:34" x14ac:dyDescent="0.2">
      <c r="AH281" s="90"/>
    </row>
    <row r="282" spans="34:34" x14ac:dyDescent="0.2">
      <c r="AH282" s="90"/>
    </row>
    <row r="283" spans="34:34" x14ac:dyDescent="0.2">
      <c r="AH283" s="90"/>
    </row>
    <row r="284" spans="34:34" x14ac:dyDescent="0.2">
      <c r="AH284" s="90"/>
    </row>
    <row r="285" spans="34:34" x14ac:dyDescent="0.2">
      <c r="AH285" s="90"/>
    </row>
    <row r="286" spans="34:34" x14ac:dyDescent="0.2">
      <c r="AH286" s="90"/>
    </row>
    <row r="287" spans="34:34" x14ac:dyDescent="0.2">
      <c r="AH287" s="90"/>
    </row>
    <row r="288" spans="34:34" x14ac:dyDescent="0.2">
      <c r="AH288" s="90"/>
    </row>
    <row r="289" spans="34:34" x14ac:dyDescent="0.2">
      <c r="AH289" s="90"/>
    </row>
    <row r="290" spans="34:34" x14ac:dyDescent="0.2">
      <c r="AH290" s="90"/>
    </row>
    <row r="291" spans="34:34" x14ac:dyDescent="0.2">
      <c r="AH291" s="90"/>
    </row>
    <row r="292" spans="34:34" x14ac:dyDescent="0.2">
      <c r="AH292" s="90"/>
    </row>
    <row r="293" spans="34:34" x14ac:dyDescent="0.2">
      <c r="AH293" s="90"/>
    </row>
    <row r="294" spans="34:34" x14ac:dyDescent="0.2">
      <c r="AH294" s="90"/>
    </row>
    <row r="295" spans="34:34" x14ac:dyDescent="0.2">
      <c r="AH295" s="90"/>
    </row>
    <row r="296" spans="34:34" x14ac:dyDescent="0.2">
      <c r="AH296" s="90"/>
    </row>
    <row r="297" spans="34:34" x14ac:dyDescent="0.2">
      <c r="AH297" s="90"/>
    </row>
    <row r="298" spans="34:34" x14ac:dyDescent="0.2">
      <c r="AH298" s="90"/>
    </row>
    <row r="299" spans="34:34" x14ac:dyDescent="0.2">
      <c r="AH299" s="90"/>
    </row>
    <row r="300" spans="34:34" x14ac:dyDescent="0.2">
      <c r="AH300" s="90"/>
    </row>
    <row r="301" spans="34:34" x14ac:dyDescent="0.2">
      <c r="AH301" s="90"/>
    </row>
    <row r="302" spans="34:34" x14ac:dyDescent="0.2">
      <c r="AH302" s="90"/>
    </row>
    <row r="303" spans="34:34" x14ac:dyDescent="0.2">
      <c r="AH303" s="90"/>
    </row>
    <row r="304" spans="34:34" x14ac:dyDescent="0.2">
      <c r="AH304" s="90"/>
    </row>
    <row r="305" spans="34:34" x14ac:dyDescent="0.2">
      <c r="AH305" s="90"/>
    </row>
    <row r="306" spans="34:34" x14ac:dyDescent="0.2">
      <c r="AH306" s="90"/>
    </row>
    <row r="307" spans="34:34" x14ac:dyDescent="0.2">
      <c r="AH307" s="90"/>
    </row>
    <row r="308" spans="34:34" x14ac:dyDescent="0.2">
      <c r="AH308" s="90"/>
    </row>
    <row r="309" spans="34:34" x14ac:dyDescent="0.2">
      <c r="AH309" s="90"/>
    </row>
    <row r="310" spans="34:34" x14ac:dyDescent="0.2">
      <c r="AH310" s="90"/>
    </row>
    <row r="311" spans="34:34" x14ac:dyDescent="0.2">
      <c r="AH311" s="90"/>
    </row>
    <row r="312" spans="34:34" x14ac:dyDescent="0.2">
      <c r="AH312" s="90"/>
    </row>
    <row r="313" spans="34:34" x14ac:dyDescent="0.2">
      <c r="AH313" s="90"/>
    </row>
    <row r="314" spans="34:34" x14ac:dyDescent="0.2">
      <c r="AH314" s="90"/>
    </row>
    <row r="315" spans="34:34" x14ac:dyDescent="0.2">
      <c r="AH315" s="90"/>
    </row>
    <row r="316" spans="34:34" x14ac:dyDescent="0.2">
      <c r="AH316" s="90"/>
    </row>
    <row r="317" spans="34:34" x14ac:dyDescent="0.2">
      <c r="AH317" s="90"/>
    </row>
    <row r="318" spans="34:34" x14ac:dyDescent="0.2">
      <c r="AH318" s="90"/>
    </row>
    <row r="319" spans="34:34" x14ac:dyDescent="0.2">
      <c r="AH319" s="90"/>
    </row>
    <row r="320" spans="34:34" x14ac:dyDescent="0.2">
      <c r="AH320" s="90"/>
    </row>
    <row r="321" spans="34:34" x14ac:dyDescent="0.2">
      <c r="AH321" s="90"/>
    </row>
    <row r="322" spans="34:34" x14ac:dyDescent="0.2">
      <c r="AH322" s="90"/>
    </row>
    <row r="323" spans="34:34" x14ac:dyDescent="0.2">
      <c r="AH323" s="90"/>
    </row>
    <row r="324" spans="34:34" x14ac:dyDescent="0.2">
      <c r="AH324" s="90"/>
    </row>
    <row r="325" spans="34:34" x14ac:dyDescent="0.2">
      <c r="AH325" s="90"/>
    </row>
    <row r="326" spans="34:34" x14ac:dyDescent="0.2">
      <c r="AH326" s="90"/>
    </row>
    <row r="327" spans="34:34" x14ac:dyDescent="0.2">
      <c r="AH327" s="90"/>
    </row>
    <row r="328" spans="34:34" x14ac:dyDescent="0.2">
      <c r="AH328" s="90"/>
    </row>
    <row r="329" spans="34:34" x14ac:dyDescent="0.2">
      <c r="AH329" s="90"/>
    </row>
    <row r="330" spans="34:34" x14ac:dyDescent="0.2">
      <c r="AH330" s="90"/>
    </row>
    <row r="331" spans="34:34" x14ac:dyDescent="0.2">
      <c r="AH331" s="90"/>
    </row>
    <row r="332" spans="34:34" x14ac:dyDescent="0.2">
      <c r="AH332" s="90"/>
    </row>
    <row r="333" spans="34:34" x14ac:dyDescent="0.2">
      <c r="AH333" s="90"/>
    </row>
    <row r="334" spans="34:34" x14ac:dyDescent="0.2">
      <c r="AH334" s="90"/>
    </row>
    <row r="335" spans="34:34" x14ac:dyDescent="0.2">
      <c r="AH335" s="90"/>
    </row>
    <row r="336" spans="34:34" x14ac:dyDescent="0.2">
      <c r="AH336" s="90"/>
    </row>
    <row r="337" spans="34:34" x14ac:dyDescent="0.2">
      <c r="AH337" s="90"/>
    </row>
    <row r="338" spans="34:34" x14ac:dyDescent="0.2">
      <c r="AH338" s="90"/>
    </row>
    <row r="339" spans="34:34" x14ac:dyDescent="0.2">
      <c r="AH339" s="90"/>
    </row>
    <row r="340" spans="34:34" x14ac:dyDescent="0.2">
      <c r="AH340" s="90"/>
    </row>
    <row r="341" spans="34:34" x14ac:dyDescent="0.2">
      <c r="AH341" s="90"/>
    </row>
    <row r="342" spans="34:34" x14ac:dyDescent="0.2">
      <c r="AH342" s="90"/>
    </row>
    <row r="343" spans="34:34" x14ac:dyDescent="0.2">
      <c r="AH343" s="90"/>
    </row>
    <row r="344" spans="34:34" x14ac:dyDescent="0.2">
      <c r="AH344" s="90"/>
    </row>
    <row r="345" spans="34:34" x14ac:dyDescent="0.2">
      <c r="AH345" s="90"/>
    </row>
    <row r="346" spans="34:34" x14ac:dyDescent="0.2">
      <c r="AH346" s="90"/>
    </row>
  </sheetData>
  <sheetProtection algorithmName="SHA-512" hashValue="F83v0dBr2X3l3ZAJhMWqljPoztBKMcm0zlESf+WMfTc0ROjlxz7x85cPwhBx4hShBAgdMrBkMlMURjduvHGJ5A==" saltValue="HvtPV056jqY5TKrclflGZw==" spinCount="100000" sheet="1" objects="1" scenarios="1"/>
  <mergeCells count="254">
    <mergeCell ref="C50:AE50"/>
    <mergeCell ref="C51:AE51"/>
    <mergeCell ref="J63:N63"/>
    <mergeCell ref="R64:S64"/>
    <mergeCell ref="AC66:AE66"/>
    <mergeCell ref="C66:I66"/>
    <mergeCell ref="O66:Q66"/>
    <mergeCell ref="AC65:AE65"/>
    <mergeCell ref="C60:I60"/>
    <mergeCell ref="J62:L62"/>
    <mergeCell ref="M62:N62"/>
    <mergeCell ref="T62:U62"/>
    <mergeCell ref="V62:W62"/>
    <mergeCell ref="V64:W64"/>
    <mergeCell ref="T63:U63"/>
    <mergeCell ref="T64:U64"/>
    <mergeCell ref="J64:Q64"/>
    <mergeCell ref="X63:AA63"/>
    <mergeCell ref="X64:AA64"/>
    <mergeCell ref="X62:AA62"/>
    <mergeCell ref="C62:I62"/>
    <mergeCell ref="C40:E40"/>
    <mergeCell ref="F40:M40"/>
    <mergeCell ref="R40:T40"/>
    <mergeCell ref="U40:AB40"/>
    <mergeCell ref="C41:P41"/>
    <mergeCell ref="R41:AE41"/>
    <mergeCell ref="C48:D48"/>
    <mergeCell ref="E48:J48"/>
    <mergeCell ref="C42:AE42"/>
    <mergeCell ref="C43:AE43"/>
    <mergeCell ref="W47:AE47"/>
    <mergeCell ref="K48:R48"/>
    <mergeCell ref="S48:T48"/>
    <mergeCell ref="U48:V48"/>
    <mergeCell ref="W48:AE48"/>
    <mergeCell ref="S46:T46"/>
    <mergeCell ref="U46:V46"/>
    <mergeCell ref="W46:AE46"/>
    <mergeCell ref="C52:AE52"/>
    <mergeCell ref="C53:AE53"/>
    <mergeCell ref="R56:AE56"/>
    <mergeCell ref="C56:P56"/>
    <mergeCell ref="C47:D47"/>
    <mergeCell ref="E47:J47"/>
    <mergeCell ref="K47:R47"/>
    <mergeCell ref="S47:T47"/>
    <mergeCell ref="C44:D44"/>
    <mergeCell ref="E44:J44"/>
    <mergeCell ref="K44:R44"/>
    <mergeCell ref="S44:T44"/>
    <mergeCell ref="U44:V44"/>
    <mergeCell ref="W44:AE44"/>
    <mergeCell ref="C45:D45"/>
    <mergeCell ref="E45:J45"/>
    <mergeCell ref="K45:R45"/>
    <mergeCell ref="S45:T45"/>
    <mergeCell ref="U45:V45"/>
    <mergeCell ref="W45:AE45"/>
    <mergeCell ref="C46:D46"/>
    <mergeCell ref="E46:J46"/>
    <mergeCell ref="K46:R46"/>
    <mergeCell ref="U47:V47"/>
    <mergeCell ref="X60:AA60"/>
    <mergeCell ref="X59:AA59"/>
    <mergeCell ref="C57:AE57"/>
    <mergeCell ref="C59:H59"/>
    <mergeCell ref="O59:Q59"/>
    <mergeCell ref="R59:S59"/>
    <mergeCell ref="AC60:AE60"/>
    <mergeCell ref="C58:AE58"/>
    <mergeCell ref="J60:L60"/>
    <mergeCell ref="M60:N60"/>
    <mergeCell ref="M59:N59"/>
    <mergeCell ref="J59:L59"/>
    <mergeCell ref="V60:W60"/>
    <mergeCell ref="V59:W59"/>
    <mergeCell ref="T60:U60"/>
    <mergeCell ref="C68:P68"/>
    <mergeCell ref="R68:AE68"/>
    <mergeCell ref="F17:K17"/>
    <mergeCell ref="F16:K16"/>
    <mergeCell ref="C16:E16"/>
    <mergeCell ref="C17:E17"/>
    <mergeCell ref="R16:T16"/>
    <mergeCell ref="C64:H64"/>
    <mergeCell ref="H61:M61"/>
    <mergeCell ref="N61:Q61"/>
    <mergeCell ref="R61:U61"/>
    <mergeCell ref="V61:AA61"/>
    <mergeCell ref="O60:Q60"/>
    <mergeCell ref="R60:S60"/>
    <mergeCell ref="C54:AE54"/>
    <mergeCell ref="AC64:AE64"/>
    <mergeCell ref="AC62:AE62"/>
    <mergeCell ref="C63:H63"/>
    <mergeCell ref="O63:Q63"/>
    <mergeCell ref="R63:S63"/>
    <mergeCell ref="O62:Q62"/>
    <mergeCell ref="R62:S62"/>
    <mergeCell ref="R38:T38"/>
    <mergeCell ref="U38:AB38"/>
    <mergeCell ref="C39:E39"/>
    <mergeCell ref="F39:M39"/>
    <mergeCell ref="R39:T39"/>
    <mergeCell ref="U39:AB39"/>
    <mergeCell ref="D36:G36"/>
    <mergeCell ref="K36:L36"/>
    <mergeCell ref="S36:V36"/>
    <mergeCell ref="Z36:AA36"/>
    <mergeCell ref="C37:E37"/>
    <mergeCell ref="F37:M37"/>
    <mergeCell ref="R37:T37"/>
    <mergeCell ref="U37:AB37"/>
    <mergeCell ref="I36:J36"/>
    <mergeCell ref="X36:Y36"/>
    <mergeCell ref="C38:E38"/>
    <mergeCell ref="F38:M38"/>
    <mergeCell ref="X30:Y30"/>
    <mergeCell ref="X31:Y31"/>
    <mergeCell ref="X32:Y32"/>
    <mergeCell ref="X33:Y33"/>
    <mergeCell ref="D34:G34"/>
    <mergeCell ref="K34:L34"/>
    <mergeCell ref="S34:V34"/>
    <mergeCell ref="Z34:AA34"/>
    <mergeCell ref="D35:G35"/>
    <mergeCell ref="K35:L35"/>
    <mergeCell ref="S35:V35"/>
    <mergeCell ref="Z35:AA35"/>
    <mergeCell ref="I34:J34"/>
    <mergeCell ref="I35:J35"/>
    <mergeCell ref="X34:Y34"/>
    <mergeCell ref="X35:Y35"/>
    <mergeCell ref="R17:T17"/>
    <mergeCell ref="AD17:AE17"/>
    <mergeCell ref="AD16:AE16"/>
    <mergeCell ref="Z19:AA19"/>
    <mergeCell ref="D32:G32"/>
    <mergeCell ref="K32:L32"/>
    <mergeCell ref="S32:V32"/>
    <mergeCell ref="Z32:AA32"/>
    <mergeCell ref="D33:G33"/>
    <mergeCell ref="K33:L33"/>
    <mergeCell ref="S33:V33"/>
    <mergeCell ref="Z33:AA33"/>
    <mergeCell ref="D30:G30"/>
    <mergeCell ref="K30:L30"/>
    <mergeCell ref="S30:V30"/>
    <mergeCell ref="Z30:AA30"/>
    <mergeCell ref="D31:G31"/>
    <mergeCell ref="K31:L31"/>
    <mergeCell ref="S31:V31"/>
    <mergeCell ref="Z31:AA31"/>
    <mergeCell ref="I30:J30"/>
    <mergeCell ref="I31:J31"/>
    <mergeCell ref="I32:J32"/>
    <mergeCell ref="I33:J33"/>
    <mergeCell ref="D27:G27"/>
    <mergeCell ref="K27:L27"/>
    <mergeCell ref="D28:G28"/>
    <mergeCell ref="K28:L28"/>
    <mergeCell ref="D25:G25"/>
    <mergeCell ref="K25:L25"/>
    <mergeCell ref="D26:G26"/>
    <mergeCell ref="Z8:AD8"/>
    <mergeCell ref="K23:L23"/>
    <mergeCell ref="S23:V23"/>
    <mergeCell ref="Z23:AA23"/>
    <mergeCell ref="D24:G24"/>
    <mergeCell ref="K24:L24"/>
    <mergeCell ref="S24:V24"/>
    <mergeCell ref="Z24:AA24"/>
    <mergeCell ref="D21:G21"/>
    <mergeCell ref="K21:L21"/>
    <mergeCell ref="S21:V21"/>
    <mergeCell ref="Z21:AA21"/>
    <mergeCell ref="D22:G22"/>
    <mergeCell ref="K22:L22"/>
    <mergeCell ref="S22:V22"/>
    <mergeCell ref="Z22:AA22"/>
    <mergeCell ref="X21:Y21"/>
    <mergeCell ref="Z7:AB7"/>
    <mergeCell ref="J8:P8"/>
    <mergeCell ref="R8:T8"/>
    <mergeCell ref="R7:T7"/>
    <mergeCell ref="V8:X8"/>
    <mergeCell ref="V7:X7"/>
    <mergeCell ref="K19:L19"/>
    <mergeCell ref="D29:G29"/>
    <mergeCell ref="K29:L29"/>
    <mergeCell ref="I19:J19"/>
    <mergeCell ref="I20:J20"/>
    <mergeCell ref="I21:J21"/>
    <mergeCell ref="I22:J22"/>
    <mergeCell ref="I23:J23"/>
    <mergeCell ref="I24:J24"/>
    <mergeCell ref="I25:J25"/>
    <mergeCell ref="I26:J26"/>
    <mergeCell ref="I27:J27"/>
    <mergeCell ref="I28:J28"/>
    <mergeCell ref="I29:J29"/>
    <mergeCell ref="D19:G19"/>
    <mergeCell ref="D20:G20"/>
    <mergeCell ref="K20:L20"/>
    <mergeCell ref="D23:G23"/>
    <mergeCell ref="X29:Y29"/>
    <mergeCell ref="S27:V27"/>
    <mergeCell ref="Z27:AA27"/>
    <mergeCell ref="S28:V28"/>
    <mergeCell ref="Z28:AA28"/>
    <mergeCell ref="S25:V25"/>
    <mergeCell ref="Z25:AA25"/>
    <mergeCell ref="G2:W3"/>
    <mergeCell ref="J5:T5"/>
    <mergeCell ref="U17:Y17"/>
    <mergeCell ref="S19:V19"/>
    <mergeCell ref="S20:V20"/>
    <mergeCell ref="X19:Y19"/>
    <mergeCell ref="X20:Y20"/>
    <mergeCell ref="O16:P16"/>
    <mergeCell ref="O17:P17"/>
    <mergeCell ref="L17:N17"/>
    <mergeCell ref="L16:N16"/>
    <mergeCell ref="C13:K14"/>
    <mergeCell ref="V13:AE14"/>
    <mergeCell ref="N14:Q14"/>
    <mergeCell ref="Y5:Z5"/>
    <mergeCell ref="C8:E8"/>
    <mergeCell ref="G8:H8"/>
    <mergeCell ref="K26:L26"/>
    <mergeCell ref="S26:V26"/>
    <mergeCell ref="Z26:AA26"/>
    <mergeCell ref="X25:Y25"/>
    <mergeCell ref="X26:Y26"/>
    <mergeCell ref="X27:Y27"/>
    <mergeCell ref="X28:Y28"/>
    <mergeCell ref="N10:Q11"/>
    <mergeCell ref="M10:M11"/>
    <mergeCell ref="R10:R11"/>
    <mergeCell ref="S10:S11"/>
    <mergeCell ref="T10:T11"/>
    <mergeCell ref="M12:M13"/>
    <mergeCell ref="N12:Q13"/>
    <mergeCell ref="R12:R13"/>
    <mergeCell ref="S12:S13"/>
    <mergeCell ref="T12:T13"/>
    <mergeCell ref="Z20:AA20"/>
    <mergeCell ref="U16:Y16"/>
    <mergeCell ref="Z16:AC16"/>
    <mergeCell ref="Z17:AC17"/>
    <mergeCell ref="X22:Y22"/>
    <mergeCell ref="X23:Y23"/>
    <mergeCell ref="X24:Y24"/>
  </mergeCells>
  <phoneticPr fontId="13" type="noConversion"/>
  <conditionalFormatting sqref="Z8">
    <cfRule type="expression" dxfId="63" priority="39" stopIfTrue="1">
      <formula>AB8="n. 7-Meter"</formula>
    </cfRule>
    <cfRule type="expression" priority="40" stopIfTrue="1">
      <formula>AB8=""</formula>
    </cfRule>
  </conditionalFormatting>
  <conditionalFormatting sqref="M33">
    <cfRule type="expression" dxfId="62" priority="65" stopIfTrue="1">
      <formula>C10="Halle"</formula>
    </cfRule>
  </conditionalFormatting>
  <conditionalFormatting sqref="M34">
    <cfRule type="expression" dxfId="61" priority="66" stopIfTrue="1">
      <formula>C10="Halle"</formula>
    </cfRule>
  </conditionalFormatting>
  <conditionalFormatting sqref="M35">
    <cfRule type="expression" dxfId="60" priority="67" stopIfTrue="1">
      <formula>C10="Halle"</formula>
    </cfRule>
  </conditionalFormatting>
  <conditionalFormatting sqref="M36">
    <cfRule type="expression" dxfId="59" priority="68" stopIfTrue="1">
      <formula>C10="Halle"</formula>
    </cfRule>
  </conditionalFormatting>
  <conditionalFormatting sqref="N33">
    <cfRule type="expression" dxfId="58" priority="69" stopIfTrue="1">
      <formula>C10="Halle"</formula>
    </cfRule>
  </conditionalFormatting>
  <conditionalFormatting sqref="N34">
    <cfRule type="expression" dxfId="57" priority="70" stopIfTrue="1">
      <formula>C10="Halle"</formula>
    </cfRule>
  </conditionalFormatting>
  <conditionalFormatting sqref="N35">
    <cfRule type="expression" dxfId="56" priority="71" stopIfTrue="1">
      <formula>C10="Halle"</formula>
    </cfRule>
  </conditionalFormatting>
  <conditionalFormatting sqref="N36">
    <cfRule type="expression" dxfId="55" priority="72" stopIfTrue="1">
      <formula>C10="Halle"</formula>
    </cfRule>
  </conditionalFormatting>
  <conditionalFormatting sqref="O33">
    <cfRule type="expression" dxfId="54" priority="73" stopIfTrue="1">
      <formula>C10="Halle"</formula>
    </cfRule>
  </conditionalFormatting>
  <conditionalFormatting sqref="O34">
    <cfRule type="expression" dxfId="53" priority="74" stopIfTrue="1">
      <formula>C10="Halle"</formula>
    </cfRule>
  </conditionalFormatting>
  <conditionalFormatting sqref="O35">
    <cfRule type="expression" dxfId="52" priority="75" stopIfTrue="1">
      <formula>C10="Halle"</formula>
    </cfRule>
  </conditionalFormatting>
  <conditionalFormatting sqref="O36">
    <cfRule type="expression" dxfId="51" priority="76" stopIfTrue="1">
      <formula>C10="Halle"</formula>
    </cfRule>
  </conditionalFormatting>
  <conditionalFormatting sqref="P33">
    <cfRule type="expression" dxfId="50" priority="77" stopIfTrue="1">
      <formula>C10="Halle"</formula>
    </cfRule>
  </conditionalFormatting>
  <conditionalFormatting sqref="P34">
    <cfRule type="expression" dxfId="49" priority="78" stopIfTrue="1">
      <formula>C10="Halle"</formula>
    </cfRule>
  </conditionalFormatting>
  <conditionalFormatting sqref="P35">
    <cfRule type="expression" dxfId="48" priority="79" stopIfTrue="1">
      <formula>C10="Halle"</formula>
    </cfRule>
  </conditionalFormatting>
  <conditionalFormatting sqref="P36">
    <cfRule type="expression" dxfId="47" priority="80" stopIfTrue="1">
      <formula>C10="Halle"</formula>
    </cfRule>
  </conditionalFormatting>
  <conditionalFormatting sqref="R33">
    <cfRule type="expression" dxfId="46" priority="81" stopIfTrue="1">
      <formula>C10="Halle"</formula>
    </cfRule>
  </conditionalFormatting>
  <conditionalFormatting sqref="R34">
    <cfRule type="expression" dxfId="45" priority="82" stopIfTrue="1">
      <formula>C10="Halle"</formula>
    </cfRule>
  </conditionalFormatting>
  <conditionalFormatting sqref="R35">
    <cfRule type="expression" dxfId="44" priority="83" stopIfTrue="1">
      <formula>C10="Halle"</formula>
    </cfRule>
  </conditionalFormatting>
  <conditionalFormatting sqref="R36">
    <cfRule type="expression" dxfId="43" priority="84" stopIfTrue="1">
      <formula>C10="Halle"</formula>
    </cfRule>
  </conditionalFormatting>
  <conditionalFormatting sqref="Z33">
    <cfRule type="expression" dxfId="42" priority="85" stopIfTrue="1">
      <formula>C10="Halle"</formula>
    </cfRule>
  </conditionalFormatting>
  <conditionalFormatting sqref="Z34">
    <cfRule type="expression" dxfId="41" priority="86" stopIfTrue="1">
      <formula>C10="Halle"</formula>
    </cfRule>
  </conditionalFormatting>
  <conditionalFormatting sqref="Z35">
    <cfRule type="expression" dxfId="40" priority="87" stopIfTrue="1">
      <formula>C10="Halle"</formula>
    </cfRule>
  </conditionalFormatting>
  <conditionalFormatting sqref="Z36">
    <cfRule type="expression" dxfId="39" priority="88" stopIfTrue="1">
      <formula>C10="Halle"</formula>
    </cfRule>
  </conditionalFormatting>
  <conditionalFormatting sqref="AB33">
    <cfRule type="expression" dxfId="38" priority="89" stopIfTrue="1">
      <formula>C10="Halle"</formula>
    </cfRule>
  </conditionalFormatting>
  <conditionalFormatting sqref="AB34">
    <cfRule type="expression" dxfId="37" priority="90" stopIfTrue="1">
      <formula>C10="Halle"</formula>
    </cfRule>
  </conditionalFormatting>
  <conditionalFormatting sqref="AB35">
    <cfRule type="expression" dxfId="36" priority="91" stopIfTrue="1">
      <formula>C10="Halle"</formula>
    </cfRule>
  </conditionalFormatting>
  <conditionalFormatting sqref="AB36">
    <cfRule type="expression" dxfId="35" priority="92" stopIfTrue="1">
      <formula>C10="Halle"</formula>
    </cfRule>
  </conditionalFormatting>
  <conditionalFormatting sqref="AC33">
    <cfRule type="expression" dxfId="34" priority="93" stopIfTrue="1">
      <formula>C10="Halle"</formula>
    </cfRule>
  </conditionalFormatting>
  <conditionalFormatting sqref="AC34">
    <cfRule type="expression" dxfId="33" priority="94" stopIfTrue="1">
      <formula>C10="Halle"</formula>
    </cfRule>
  </conditionalFormatting>
  <conditionalFormatting sqref="AC35">
    <cfRule type="expression" dxfId="32" priority="95" stopIfTrue="1">
      <formula>C10="Halle"</formula>
    </cfRule>
  </conditionalFormatting>
  <conditionalFormatting sqref="AC36">
    <cfRule type="expression" dxfId="31" priority="96" stopIfTrue="1">
      <formula>C10="Halle"</formula>
    </cfRule>
  </conditionalFormatting>
  <conditionalFormatting sqref="AD33">
    <cfRule type="expression" dxfId="30" priority="97" stopIfTrue="1">
      <formula>C10="Halle"</formula>
    </cfRule>
  </conditionalFormatting>
  <conditionalFormatting sqref="AD34">
    <cfRule type="expression" dxfId="29" priority="98" stopIfTrue="1">
      <formula>C10="Halle"</formula>
    </cfRule>
  </conditionalFormatting>
  <conditionalFormatting sqref="AD35">
    <cfRule type="expression" dxfId="28" priority="99" stopIfTrue="1">
      <formula>C10="Halle"</formula>
    </cfRule>
  </conditionalFormatting>
  <conditionalFormatting sqref="AD36">
    <cfRule type="expression" dxfId="27" priority="100" stopIfTrue="1">
      <formula>C10="Halle"</formula>
    </cfRule>
  </conditionalFormatting>
  <conditionalFormatting sqref="AE33">
    <cfRule type="expression" dxfId="26" priority="101" stopIfTrue="1">
      <formula>C10="Halle"</formula>
    </cfRule>
  </conditionalFormatting>
  <conditionalFormatting sqref="AE34">
    <cfRule type="expression" dxfId="25" priority="102" stopIfTrue="1">
      <formula>C10="Halle"</formula>
    </cfRule>
  </conditionalFormatting>
  <conditionalFormatting sqref="AE35">
    <cfRule type="expression" dxfId="24" priority="103" stopIfTrue="1">
      <formula>C10="Halle"</formula>
    </cfRule>
  </conditionalFormatting>
  <conditionalFormatting sqref="AE36">
    <cfRule type="expression" dxfId="23" priority="104" stopIfTrue="1">
      <formula>C10="Halle"</formula>
    </cfRule>
  </conditionalFormatting>
  <conditionalFormatting sqref="S20:S32">
    <cfRule type="expression" dxfId="22" priority="30" stopIfTrue="1">
      <formula>W20="C"</formula>
    </cfRule>
  </conditionalFormatting>
  <conditionalFormatting sqref="S33:W36">
    <cfRule type="expression" dxfId="21" priority="27" stopIfTrue="1">
      <formula>$C$10="Halle"</formula>
    </cfRule>
  </conditionalFormatting>
  <conditionalFormatting sqref="D20:D36">
    <cfRule type="expression" dxfId="20" priority="105">
      <formula>C10="Halle"</formula>
    </cfRule>
  </conditionalFormatting>
  <conditionalFormatting sqref="AA33">
    <cfRule type="expression" dxfId="19" priority="110" stopIfTrue="1">
      <formula>#REF!="Halle"</formula>
    </cfRule>
  </conditionalFormatting>
  <conditionalFormatting sqref="AA34">
    <cfRule type="expression" dxfId="18" priority="111" stopIfTrue="1">
      <formula>#REF!="Halle"</formula>
    </cfRule>
  </conditionalFormatting>
  <conditionalFormatting sqref="AA35">
    <cfRule type="expression" dxfId="17" priority="112" stopIfTrue="1">
      <formula>#REF!="Halle"</formula>
    </cfRule>
  </conditionalFormatting>
  <conditionalFormatting sqref="AA36">
    <cfRule type="expression" dxfId="16" priority="113" stopIfTrue="1">
      <formula>#REF!="Halle"</formula>
    </cfRule>
  </conditionalFormatting>
  <conditionalFormatting sqref="U10">
    <cfRule type="expression" dxfId="15" priority="120" stopIfTrue="1">
      <formula>#REF!="n.VL"</formula>
    </cfRule>
    <cfRule type="expression" priority="121" stopIfTrue="1">
      <formula>#REF!=""</formula>
    </cfRule>
  </conditionalFormatting>
  <dataValidations count="19">
    <dataValidation type="list" allowBlank="1" showInputMessage="1" showErrorMessage="1" sqref="W31:W36" xr:uid="{2F71678A-6F38-3A47-BFE6-489E437F265C}">
      <formula1>$AI$30:$AI$32</formula1>
    </dataValidation>
    <dataValidation type="list" allowBlank="1" showInputMessage="1" showErrorMessage="1" sqref="W30" xr:uid="{A834BAA3-7AB7-A944-A350-642D7822E8C1}">
      <formula1>AI30:AI32</formula1>
    </dataValidation>
    <dataValidation type="list" allowBlank="1" showInputMessage="1" showErrorMessage="1" sqref="W28:W29" xr:uid="{7C005E4C-4244-3540-AB6A-E27DDFA106C3}">
      <formula1>AI30:AI32</formula1>
    </dataValidation>
    <dataValidation type="list" allowBlank="1" showInputMessage="1" showErrorMessage="1" sqref="W27" xr:uid="{3DD6E300-463A-6246-9E30-F432F6BAEFA4}">
      <formula1>AI30:AI32</formula1>
    </dataValidation>
    <dataValidation type="list" allowBlank="1" showInputMessage="1" showErrorMessage="1" sqref="W26" xr:uid="{084F3357-D929-7D44-839F-BC4E090FA857}">
      <formula1>AI30:AI32</formula1>
    </dataValidation>
    <dataValidation type="list" allowBlank="1" showInputMessage="1" showErrorMessage="1" sqref="W24" xr:uid="{C651E7D1-4403-9640-A8C3-498731DB3B02}">
      <formula1>AI30:AI32</formula1>
    </dataValidation>
    <dataValidation type="list" allowBlank="1" showInputMessage="1" showErrorMessage="1" sqref="W23" xr:uid="{42A97C32-CFD3-2948-90E5-38838CAC2F4E}">
      <formula1>AI30:AI32</formula1>
    </dataValidation>
    <dataValidation type="list" allowBlank="1" showInputMessage="1" showErrorMessage="1" sqref="W22" xr:uid="{0BD842C7-7648-804B-95A5-F5232466806A}">
      <formula1>AI30:AI32</formula1>
    </dataValidation>
    <dataValidation type="list" allowBlank="1" showInputMessage="1" showErrorMessage="1" sqref="W21" xr:uid="{B9C63FFF-9D6D-134C-8F3B-A60C78BE27D7}">
      <formula1>AI30:AI32</formula1>
    </dataValidation>
    <dataValidation type="list" allowBlank="1" showInputMessage="1" showErrorMessage="1" sqref="W20" xr:uid="{1470A25A-474A-9C46-AD9E-79B6D4DCF4A3}">
      <formula1>AI30:AI32</formula1>
    </dataValidation>
    <dataValidation type="list" allowBlank="1" showInputMessage="1" showErrorMessage="1" sqref="W25" xr:uid="{FB4661B7-8706-5C46-BAEF-D92C6629EF08}">
      <formula1>AI30:AI32</formula1>
    </dataValidation>
    <dataValidation allowBlank="1" showInputMessage="1" showErrorMessage="1" prompt="Hier werden die bis zu vier Personen namentlich aufgeführt, die sich auf der Mannschaftsbank aufhalten dürfen." sqref="U37:AB40" xr:uid="{B6B5933C-2A6C-CB41-A456-7709F4DF5D32}"/>
    <dataValidation allowBlank="1" showInputMessage="1" showErrorMessage="1" prompt="Hier bestätigt der Betreuer oder Mannschaftsführer mit seiner Unterschrift vor Spielbeginn die Richtigkeit der von ihm vorgenommenen Eintragungen." sqref="C41:P41 R41:AE41" xr:uid="{EB460007-0C64-014A-97CD-F21E944DBBC2}"/>
    <dataValidation allowBlank="1" showInputMessage="1" showErrorMessage="1" prompt="Hier wird die Spiel-Nr. eingetragen." sqref="Y5:Z5" xr:uid="{38EF5875-A4BF-BD40-8E5F-DE3588B49622}"/>
    <dataValidation allowBlank="1" showInputMessage="1" showErrorMessage="1" prompt="Hier wird der Spielstand nach Ablauf der regulären Spielzeit angegeben. Tore einer Verlängerung oder eines 7-Meter-Schießens werden hier nicht erfasst." sqref="R10" xr:uid="{B2F2C20C-D6E3-DB4D-8ADC-733AC834EEA8}"/>
    <dataValidation allowBlank="1" showInputMessage="1" showErrorMessage="1" prompt="In diese Kartenfelder kann sowohl die Minute als auch der Grund im Format MM-Z oder MM/Z (Beispiel: 24-1 oder 27/2) eingetragen werden." sqref="N20:P40 AC20:AE40" xr:uid="{36917B14-0BBC-EC45-A958-BBC262AA3657}"/>
    <dataValidation allowBlank="1" showInputMessage="1" showErrorMessage="1" promptTitle="Uhrzeit des Spielbeginns" sqref="G8:I8" xr:uid="{04CD179C-D3E0-3D43-9D73-A6BA3959BBA2}"/>
    <dataValidation allowBlank="1" showInputMessage="1" showErrorMessage="1" prompt="Wählen Sie hier von der Dropdown Liste die gewünschte Gruppe, falls es in der angegebenen Spiel- und Altersklasse mehrere Gruppen gibt." sqref="AF8" xr:uid="{76EA8D4A-C047-B74F-BAF8-8C3A46CF975E}"/>
    <dataValidation allowBlank="1" showInputMessage="1" showErrorMessage="1" prompt="_x000a_" sqref="R37:T40 C37:E40" xr:uid="{9A43947D-F82D-CC44-8026-CCB4F4547A74}"/>
  </dataValidations>
  <pageMargins left="0.196850393700787" right="0.196850393700787" top="0.196850393700787" bottom="0.196850393700787" header="0.511811023622047" footer="0.511811023622047"/>
  <pageSetup paperSize="9" scale="89"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2" id="{D1F9A78D-7489-764C-ACD2-F9101D9F2832}">
            <xm:f>Stammdaten!$H$20="ETw"</xm:f>
            <x14:dxf>
              <fill>
                <patternFill>
                  <bgColor theme="0" tint="-4.9989318521683403E-2"/>
                </patternFill>
              </fill>
            </x14:dxf>
          </x14:cfRule>
          <xm:sqref>H36 M36:P36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8DCC2-8582-D646-90F8-80CC6D172C22}">
  <sheetPr>
    <tabColor theme="8" tint="0.59999389629810485"/>
    <pageSetUpPr fitToPage="1"/>
  </sheetPr>
  <dimension ref="A1:AN67"/>
  <sheetViews>
    <sheetView topLeftCell="A8" zoomScale="130" zoomScaleNormal="130" workbookViewId="0">
      <selection activeCell="S75" sqref="S75"/>
    </sheetView>
  </sheetViews>
  <sheetFormatPr baseColWidth="10" defaultRowHeight="14" x14ac:dyDescent="0.15"/>
  <cols>
    <col min="1" max="1" width="2.6640625" style="171" customWidth="1"/>
    <col min="2" max="2" width="5.33203125" style="171" customWidth="1"/>
    <col min="3" max="3" width="6.6640625" style="171" customWidth="1"/>
    <col min="4" max="4" width="3" style="171" customWidth="1"/>
    <col min="5" max="5" width="5.33203125" style="171" customWidth="1"/>
    <col min="6" max="6" width="4.1640625" style="171" customWidth="1"/>
    <col min="7" max="7" width="2.1640625" style="171" customWidth="1"/>
    <col min="8" max="8" width="4.1640625" style="171" customWidth="1"/>
    <col min="9" max="9" width="4.83203125" style="171" customWidth="1"/>
    <col min="10" max="10" width="2.1640625" style="171" customWidth="1"/>
    <col min="11" max="11" width="4.33203125" style="171" customWidth="1"/>
    <col min="12" max="12" width="8.83203125" style="171" customWidth="1"/>
    <col min="13" max="13" width="6.1640625" style="171" customWidth="1"/>
    <col min="14" max="14" width="4.1640625" style="171" customWidth="1"/>
    <col min="15" max="15" width="5.83203125" style="171" customWidth="1"/>
    <col min="16" max="16" width="5.6640625" style="171" customWidth="1"/>
    <col min="17" max="17" width="2.5" style="171" customWidth="1"/>
    <col min="18" max="18" width="4.83203125" style="171" customWidth="1"/>
    <col min="19" max="19" width="4.5" style="171" customWidth="1"/>
    <col min="20" max="20" width="8.1640625" style="171" customWidth="1"/>
    <col min="21" max="21" width="3.5" style="171" customWidth="1"/>
    <col min="22" max="22" width="7.83203125" style="171" customWidth="1"/>
    <col min="23" max="23" width="5.83203125" style="171" customWidth="1"/>
    <col min="24" max="24" width="10.83203125" style="171"/>
    <col min="25" max="25" width="1.83203125" style="171" customWidth="1"/>
    <col min="26" max="26" width="1" style="171" customWidth="1"/>
    <col min="27" max="27" width="10.83203125" style="171" hidden="1" customWidth="1"/>
    <col min="28" max="37" width="10.83203125" style="171"/>
    <col min="38" max="16384" width="10.83203125" style="7"/>
  </cols>
  <sheetData>
    <row r="1" spans="1:37" ht="10" customHeight="1" x14ac:dyDescent="0.15"/>
    <row r="3" spans="1:37" x14ac:dyDescent="0.15">
      <c r="H3" s="613" t="s">
        <v>91</v>
      </c>
      <c r="I3" s="614"/>
      <c r="J3" s="614"/>
      <c r="K3" s="614"/>
      <c r="L3" s="614"/>
      <c r="M3" s="614"/>
      <c r="N3" s="614"/>
      <c r="O3" s="614"/>
      <c r="P3" s="614"/>
      <c r="Q3" s="614"/>
      <c r="R3" s="614"/>
      <c r="S3" s="614"/>
      <c r="T3" s="614"/>
      <c r="U3" s="614"/>
      <c r="V3" s="614"/>
      <c r="W3" s="614"/>
      <c r="X3" s="614"/>
    </row>
    <row r="4" spans="1:37" x14ac:dyDescent="0.15">
      <c r="H4" s="614"/>
      <c r="I4" s="614"/>
      <c r="J4" s="614"/>
      <c r="K4" s="614"/>
      <c r="L4" s="614"/>
      <c r="M4" s="614"/>
      <c r="N4" s="614"/>
      <c r="O4" s="614"/>
      <c r="P4" s="614"/>
      <c r="Q4" s="614"/>
      <c r="R4" s="614"/>
      <c r="S4" s="614"/>
      <c r="T4" s="614"/>
      <c r="U4" s="614"/>
      <c r="V4" s="614"/>
      <c r="W4" s="614"/>
      <c r="X4" s="614"/>
    </row>
    <row r="6" spans="1:37" ht="21" x14ac:dyDescent="0.15">
      <c r="L6" s="615" t="s">
        <v>297</v>
      </c>
      <c r="M6" s="616"/>
      <c r="N6" s="616"/>
      <c r="O6" s="616"/>
      <c r="P6" s="616"/>
      <c r="Q6" s="616"/>
      <c r="R6" s="616"/>
      <c r="S6" s="616"/>
      <c r="T6" s="616"/>
      <c r="U6" s="616"/>
      <c r="V6" s="616"/>
    </row>
    <row r="7" spans="1:37" ht="10" customHeight="1" x14ac:dyDescent="0.15"/>
    <row r="8" spans="1:37" ht="7" customHeight="1" x14ac:dyDescent="0.15"/>
    <row r="11" spans="1:37" ht="27" customHeight="1" x14ac:dyDescent="0.15"/>
    <row r="12" spans="1:37" s="213" customFormat="1" ht="14.25" customHeight="1" x14ac:dyDescent="0.2">
      <c r="A12" s="207"/>
      <c r="B12" s="586" t="s">
        <v>156</v>
      </c>
      <c r="C12" s="587"/>
      <c r="D12" s="196"/>
      <c r="E12" s="580" t="s">
        <v>157</v>
      </c>
      <c r="F12" s="581"/>
      <c r="G12" s="207"/>
      <c r="H12" s="589" t="s">
        <v>158</v>
      </c>
      <c r="I12" s="590"/>
      <c r="J12" s="209"/>
      <c r="K12" s="174"/>
      <c r="L12" s="207"/>
      <c r="M12" s="207"/>
      <c r="N12" s="208"/>
      <c r="O12" s="589" t="s">
        <v>25</v>
      </c>
      <c r="P12" s="632"/>
      <c r="Q12" s="632"/>
      <c r="S12" s="589" t="s">
        <v>159</v>
      </c>
      <c r="T12" s="590"/>
      <c r="U12" s="632"/>
      <c r="V12" s="207"/>
      <c r="W12" s="580" t="s">
        <v>168</v>
      </c>
      <c r="X12" s="581"/>
      <c r="Y12" s="207"/>
      <c r="Z12" s="207"/>
      <c r="AA12" s="207"/>
      <c r="AB12" s="207"/>
      <c r="AC12" s="207"/>
      <c r="AD12" s="207"/>
      <c r="AE12" s="207"/>
      <c r="AF12" s="207"/>
      <c r="AG12" s="211"/>
      <c r="AH12" s="212"/>
      <c r="AI12" s="207"/>
      <c r="AJ12" s="207"/>
      <c r="AK12" s="207"/>
    </row>
    <row r="13" spans="1:37" s="262" customFormat="1" ht="20" customHeight="1" x14ac:dyDescent="0.2">
      <c r="A13" s="261"/>
      <c r="B13" s="584" t="str">
        <f>IF(NOT(OR(Stammdaten!$C$6="Weibliche U10",Stammdaten!$C$6="Männliche U10",Stammdaten!$C$6="Weibliche U8",Stammdaten!$C$6="Männliche U8")),"",IF(Stammdaten!$C$4="","",Stammdaten!$C$4))</f>
        <v/>
      </c>
      <c r="C13" s="585"/>
      <c r="D13" s="293"/>
      <c r="E13" s="588" t="str">
        <f>IF(NOT(OR(Stammdaten!$C$6="Weibliche U10",Stammdaten!$C$6="Männliche U10",Stammdaten!$C$6="Weibliche U8",Stammdaten!$C$6="Männliche U8")),"",IF(Stammdaten!$C$9="","",Stammdaten!$C$9))</f>
        <v/>
      </c>
      <c r="F13" s="585"/>
      <c r="G13" s="294"/>
      <c r="H13" s="634" t="str">
        <f>IF(NOT(OR(Stammdaten!$C$6="Weibliche U10",Stammdaten!$C$6="Männliche U10",Stammdaten!$C$6="Weibliche U8",Stammdaten!$C$6="Männliche U8")),"",IF(Stammdaten!$C$10="","",Stammdaten!$C$10))</f>
        <v/>
      </c>
      <c r="I13" s="635"/>
      <c r="J13" s="635"/>
      <c r="K13" s="433"/>
      <c r="L13" s="433"/>
      <c r="M13" s="433"/>
      <c r="N13" s="295"/>
      <c r="O13" s="633" t="str">
        <f>IF(NOT(OR(Stammdaten!$C$6="Weibliche U10",Stammdaten!$C$6="Männliche U10",Stammdaten!$C$6="Weibliche U8",Stammdaten!$C$6="Männliche U8")),"",IF(Stammdaten!$C$7="","",Stammdaten!$C$7))</f>
        <v/>
      </c>
      <c r="P13" s="429"/>
      <c r="Q13" s="429"/>
      <c r="R13" s="296"/>
      <c r="S13" s="630" t="str">
        <f>IF(NOT(OR(Stammdaten!$C$6="Weibliche U10",Stammdaten!$C$6="Männliche U10",Stammdaten!$C$6="Weibliche U8",Stammdaten!$C$6="Männliche U8")),"",IF(Stammdaten!$C$6="","",Stammdaten!$C$6))</f>
        <v/>
      </c>
      <c r="T13" s="631"/>
      <c r="U13" s="429"/>
      <c r="V13" s="297"/>
      <c r="W13" s="582" t="str">
        <f>IF(NOT(OR(Stammdaten!$C$6="Weibliche U10",Stammdaten!$C$6="Männliche U10",Stammdaten!$C$6="Weibliche U8",Stammdaten!$C$6="Männliche U8")),"",IF(Stammdaten!$C$5="","",Stammdaten!$C$5))</f>
        <v/>
      </c>
      <c r="X13" s="583"/>
      <c r="Y13" s="261"/>
      <c r="Z13" s="261"/>
      <c r="AA13" s="261"/>
      <c r="AB13" s="261"/>
      <c r="AC13" s="263"/>
      <c r="AD13" s="264"/>
      <c r="AE13" s="261"/>
      <c r="AF13" s="261"/>
      <c r="AG13" s="265"/>
      <c r="AH13" s="266"/>
      <c r="AI13" s="261"/>
      <c r="AJ13" s="261"/>
      <c r="AK13" s="261"/>
    </row>
    <row r="14" spans="1:37" s="213" customFormat="1" ht="13" customHeight="1" x14ac:dyDescent="0.2">
      <c r="A14" s="207"/>
      <c r="B14" s="200"/>
      <c r="C14" s="200"/>
      <c r="D14" s="200"/>
      <c r="E14" s="201"/>
      <c r="F14" s="202"/>
      <c r="G14" s="202"/>
      <c r="H14" s="203"/>
      <c r="I14" s="204"/>
      <c r="J14" s="210"/>
      <c r="K14" s="210"/>
      <c r="L14" s="210"/>
      <c r="M14" s="210"/>
      <c r="N14" s="210"/>
      <c r="O14" s="210"/>
      <c r="P14" s="210"/>
      <c r="Q14" s="206"/>
      <c r="R14" s="210"/>
      <c r="S14" s="210"/>
      <c r="T14" s="154"/>
      <c r="U14" s="155"/>
      <c r="V14" s="214"/>
      <c r="W14" s="214"/>
      <c r="X14" s="205"/>
      <c r="Y14" s="210"/>
      <c r="Z14" s="210"/>
      <c r="AA14" s="210"/>
      <c r="AB14" s="210"/>
      <c r="AC14" s="154"/>
      <c r="AD14" s="125"/>
      <c r="AE14" s="207"/>
      <c r="AF14" s="207"/>
      <c r="AG14" s="211"/>
      <c r="AH14" s="212"/>
      <c r="AI14" s="207"/>
      <c r="AJ14" s="207"/>
      <c r="AK14" s="207"/>
    </row>
    <row r="15" spans="1:37" s="213" customFormat="1" ht="1" customHeight="1" x14ac:dyDescent="0.2">
      <c r="A15" s="207"/>
      <c r="B15" s="200"/>
      <c r="C15" s="200"/>
      <c r="D15" s="200"/>
      <c r="E15" s="201"/>
      <c r="F15" s="202"/>
      <c r="G15" s="202"/>
      <c r="H15" s="203"/>
      <c r="I15" s="204"/>
      <c r="J15" s="210"/>
      <c r="K15" s="210"/>
      <c r="L15" s="210"/>
      <c r="M15" s="210"/>
      <c r="N15" s="210"/>
      <c r="O15" s="210"/>
      <c r="P15" s="210"/>
      <c r="Q15" s="206"/>
      <c r="R15" s="210"/>
      <c r="S15" s="210"/>
      <c r="T15" s="154"/>
      <c r="U15" s="155"/>
      <c r="V15" s="214"/>
      <c r="W15" s="214"/>
      <c r="X15" s="205"/>
      <c r="Y15" s="210"/>
      <c r="Z15" s="210"/>
      <c r="AA15" s="210"/>
      <c r="AB15" s="210"/>
      <c r="AC15" s="154"/>
      <c r="AD15" s="125"/>
      <c r="AE15" s="207"/>
      <c r="AF15" s="207"/>
      <c r="AG15" s="211"/>
      <c r="AH15" s="212"/>
      <c r="AI15" s="207"/>
      <c r="AJ15" s="207"/>
      <c r="AK15" s="207"/>
    </row>
    <row r="16" spans="1:37" ht="9" customHeight="1" x14ac:dyDescent="0.15"/>
    <row r="17" spans="2:26" ht="26" customHeight="1" x14ac:dyDescent="0.2">
      <c r="B17" s="601" t="s">
        <v>8</v>
      </c>
      <c r="C17" s="602"/>
      <c r="D17" s="602"/>
      <c r="E17" s="602"/>
      <c r="F17" s="602"/>
      <c r="G17" s="602"/>
      <c r="H17" s="602"/>
      <c r="I17" s="602"/>
      <c r="J17" s="602"/>
      <c r="K17" s="602"/>
      <c r="L17" s="602"/>
      <c r="M17" s="602"/>
      <c r="N17" s="602"/>
      <c r="O17" s="602"/>
      <c r="P17" s="602"/>
      <c r="Q17" s="602"/>
      <c r="R17" s="602"/>
      <c r="S17" s="602"/>
      <c r="T17" s="602"/>
      <c r="U17" s="602"/>
      <c r="V17" s="603"/>
      <c r="W17" s="603"/>
      <c r="X17" s="603"/>
    </row>
    <row r="18" spans="2:26" ht="37" customHeight="1" x14ac:dyDescent="0.15">
      <c r="B18" s="598" t="str">
        <f>IF(Stammdaten!$C$11="","",Stammdaten!$C$11)</f>
        <v/>
      </c>
      <c r="C18" s="599"/>
      <c r="D18" s="599"/>
      <c r="E18" s="599"/>
      <c r="F18" s="599"/>
      <c r="G18" s="599"/>
      <c r="H18" s="599"/>
      <c r="I18" s="599"/>
      <c r="J18" s="599"/>
      <c r="K18" s="599"/>
      <c r="L18" s="599"/>
      <c r="M18" s="599"/>
      <c r="N18" s="599"/>
      <c r="O18" s="599"/>
      <c r="P18" s="599"/>
      <c r="Q18" s="599"/>
      <c r="R18" s="599"/>
      <c r="S18" s="599"/>
      <c r="T18" s="599"/>
      <c r="U18" s="599"/>
      <c r="V18" s="599"/>
      <c r="W18" s="599"/>
      <c r="X18" s="600"/>
      <c r="Y18" s="252"/>
      <c r="Z18" s="215"/>
    </row>
    <row r="19" spans="2:26" ht="26" x14ac:dyDescent="0.2">
      <c r="B19" s="253" t="s">
        <v>271</v>
      </c>
      <c r="C19" s="610" t="s">
        <v>2</v>
      </c>
      <c r="D19" s="611"/>
      <c r="E19" s="611"/>
      <c r="F19" s="611"/>
      <c r="G19" s="611"/>
      <c r="H19" s="611"/>
      <c r="I19" s="558"/>
      <c r="J19" s="607" t="s">
        <v>53</v>
      </c>
      <c r="K19" s="608"/>
      <c r="L19" s="608"/>
      <c r="M19" s="608"/>
      <c r="N19" s="608"/>
      <c r="O19" s="609"/>
      <c r="P19" s="605" t="s">
        <v>272</v>
      </c>
      <c r="Q19" s="606"/>
      <c r="R19" s="604" t="s">
        <v>273</v>
      </c>
      <c r="S19" s="554"/>
      <c r="T19" s="554"/>
      <c r="U19" s="554"/>
      <c r="V19" s="554"/>
      <c r="W19" s="554"/>
      <c r="X19" s="543"/>
      <c r="Y19" s="216"/>
      <c r="Z19" s="216"/>
    </row>
    <row r="20" spans="2:26" ht="21" customHeight="1" x14ac:dyDescent="0.15">
      <c r="B20" s="298">
        <v>1</v>
      </c>
      <c r="C20" s="591" t="str">
        <f>IF(NOT(OR(Stammdaten!$C$6="Weibliche U10",Stammdaten!$C$6="Männliche U10",Stammdaten!$C$6="Weibliche U8",Stammdaten!$C$6="Männliche U8")),"",IF(Stammdaten!G4="","",_xlfn.XLOOKUP(Stammdaten!$G4,Mannschaft[Name, Vorname],Mannschaft[Name],"",0,-1)))</f>
        <v/>
      </c>
      <c r="D20" s="592"/>
      <c r="E20" s="592"/>
      <c r="F20" s="592"/>
      <c r="G20" s="592"/>
      <c r="H20" s="592"/>
      <c r="I20" s="592"/>
      <c r="J20" s="593" t="str">
        <f>IF(NOT(OR(Stammdaten!$C$6="Weibliche U10",Stammdaten!$C$6="Männliche U10",Stammdaten!$C$6="Weibliche U8",Stammdaten!$C$6="Männliche U8")),"",IF(Stammdaten!G4="","",_xlfn.XLOOKUP(Stammdaten!$G4,Mannschaft[Name, Vorname],Mannschaft[Vorname],"",0,-1)))</f>
        <v/>
      </c>
      <c r="K20" s="592"/>
      <c r="L20" s="592"/>
      <c r="M20" s="592"/>
      <c r="N20" s="592"/>
      <c r="O20" s="592"/>
      <c r="P20" s="593" t="str">
        <f>IF(NOT(OR(Stammdaten!$C$6="Weibliche U10",Stammdaten!$C$6="Männliche U10",Stammdaten!$C$6="Weibliche U8",Stammdaten!$C$6="Männliche U8")),"",IF(Stammdaten!G4="","",_xlfn.XLOOKUP(Stammdaten!$G4,Mannschaft[Name, Vorname],Mannschaft[Geburtsjahr],"",0,-1)))</f>
        <v/>
      </c>
      <c r="Q20" s="594"/>
      <c r="R20" s="591"/>
      <c r="S20" s="612"/>
      <c r="T20" s="612"/>
      <c r="U20" s="612"/>
      <c r="V20" s="612"/>
      <c r="W20" s="612"/>
      <c r="X20" s="612"/>
      <c r="Y20" s="214"/>
      <c r="Z20" s="214"/>
    </row>
    <row r="21" spans="2:26" ht="21" customHeight="1" x14ac:dyDescent="0.15">
      <c r="B21" s="298">
        <v>2</v>
      </c>
      <c r="C21" s="591" t="str">
        <f>IF(NOT(OR(Stammdaten!$C$6="Weibliche U10",Stammdaten!$C$6="Männliche U10",Stammdaten!$C$6="Weibliche U8",Stammdaten!$C$6="Männliche U8")),"",IF(Stammdaten!G5="","",_xlfn.XLOOKUP(Stammdaten!$G5,Mannschaft[Name, Vorname],Mannschaft[Name],"",0,-1)))</f>
        <v/>
      </c>
      <c r="D21" s="592"/>
      <c r="E21" s="592"/>
      <c r="F21" s="592"/>
      <c r="G21" s="592"/>
      <c r="H21" s="592"/>
      <c r="I21" s="592"/>
      <c r="J21" s="593" t="str">
        <f>IF(NOT(OR(Stammdaten!$C$6="Weibliche U10",Stammdaten!$C$6="Männliche U10",Stammdaten!$C$6="Weibliche U8",Stammdaten!$C$6="Männliche U8")),"",IF(Stammdaten!G5="","",_xlfn.XLOOKUP(Stammdaten!$G5,Mannschaft[Name, Vorname],Mannschaft[Vorname],"",0,-1)))</f>
        <v/>
      </c>
      <c r="K21" s="592"/>
      <c r="L21" s="592"/>
      <c r="M21" s="592"/>
      <c r="N21" s="592"/>
      <c r="O21" s="592"/>
      <c r="P21" s="593" t="str">
        <f>IF(NOT(OR(Stammdaten!$C$6="Weibliche U10",Stammdaten!$C$6="Männliche U10",Stammdaten!$C$6="Weibliche U8",Stammdaten!$C$6="Männliche U8")),"",IF(Stammdaten!G5="","",_xlfn.XLOOKUP(Stammdaten!$G5,Mannschaft[Name, Vorname],Mannschaft[Geburtsjahr],"",0,-1)))</f>
        <v/>
      </c>
      <c r="Q21" s="594"/>
      <c r="R21" s="591"/>
      <c r="S21" s="612"/>
      <c r="T21" s="612"/>
      <c r="U21" s="612"/>
      <c r="V21" s="612"/>
      <c r="W21" s="612"/>
      <c r="X21" s="612"/>
      <c r="Y21" s="217"/>
      <c r="Z21" s="217"/>
    </row>
    <row r="22" spans="2:26" ht="21" customHeight="1" x14ac:dyDescent="0.15">
      <c r="B22" s="298">
        <v>3</v>
      </c>
      <c r="C22" s="591" t="str">
        <f>IF(NOT(OR(Stammdaten!$C$6="Weibliche U10",Stammdaten!$C$6="Männliche U10",Stammdaten!$C$6="Weibliche U8",Stammdaten!$C$6="Männliche U8")),"",IF(Stammdaten!G6="","",_xlfn.XLOOKUP(Stammdaten!$G6,Mannschaft[Name, Vorname],Mannschaft[Name],"",0,-1)))</f>
        <v/>
      </c>
      <c r="D22" s="592"/>
      <c r="E22" s="592"/>
      <c r="F22" s="592"/>
      <c r="G22" s="592"/>
      <c r="H22" s="592"/>
      <c r="I22" s="592"/>
      <c r="J22" s="593" t="str">
        <f>IF(NOT(OR(Stammdaten!$C$6="Weibliche U10",Stammdaten!$C$6="Männliche U10",Stammdaten!$C$6="Weibliche U8",Stammdaten!$C$6="Männliche U8")),"",IF(Stammdaten!G6="","",_xlfn.XLOOKUP(Stammdaten!$G6,Mannschaft[Name, Vorname],Mannschaft[Vorname],"",0,-1)))</f>
        <v/>
      </c>
      <c r="K22" s="592"/>
      <c r="L22" s="592"/>
      <c r="M22" s="592"/>
      <c r="N22" s="592"/>
      <c r="O22" s="592"/>
      <c r="P22" s="593" t="str">
        <f>IF(NOT(OR(Stammdaten!$C$6="Weibliche U10",Stammdaten!$C$6="Männliche U10",Stammdaten!$C$6="Weibliche U8",Stammdaten!$C$6="Männliche U8")),"",IF(Stammdaten!G6="","",_xlfn.XLOOKUP(Stammdaten!$G6,Mannschaft[Name, Vorname],Mannschaft[Geburtsjahr],"",0,-1)))</f>
        <v/>
      </c>
      <c r="Q22" s="594"/>
      <c r="R22" s="591"/>
      <c r="S22" s="612"/>
      <c r="T22" s="612"/>
      <c r="U22" s="612"/>
      <c r="V22" s="612"/>
      <c r="W22" s="612"/>
      <c r="X22" s="612"/>
      <c r="Y22" s="217"/>
      <c r="Z22" s="217"/>
    </row>
    <row r="23" spans="2:26" ht="21" customHeight="1" x14ac:dyDescent="0.15">
      <c r="B23" s="298">
        <v>4</v>
      </c>
      <c r="C23" s="591" t="str">
        <f>IF(NOT(OR(Stammdaten!$C$6="Weibliche U10",Stammdaten!$C$6="Männliche U10",Stammdaten!$C$6="Weibliche U8",Stammdaten!$C$6="Männliche U8")),"",IF(Stammdaten!G7="","",_xlfn.XLOOKUP(Stammdaten!$G7,Mannschaft[Name, Vorname],Mannschaft[Name],"",0,-1)))</f>
        <v/>
      </c>
      <c r="D23" s="592"/>
      <c r="E23" s="592"/>
      <c r="F23" s="592"/>
      <c r="G23" s="592"/>
      <c r="H23" s="592"/>
      <c r="I23" s="592"/>
      <c r="J23" s="593" t="str">
        <f>IF(NOT(OR(Stammdaten!$C$6="Weibliche U10",Stammdaten!$C$6="Männliche U10",Stammdaten!$C$6="Weibliche U8",Stammdaten!$C$6="Männliche U8")),"",IF(Stammdaten!G7="","",_xlfn.XLOOKUP(Stammdaten!$G7,Mannschaft[Name, Vorname],Mannschaft[Vorname],"",0,-1)))</f>
        <v/>
      </c>
      <c r="K23" s="592"/>
      <c r="L23" s="592"/>
      <c r="M23" s="592"/>
      <c r="N23" s="592"/>
      <c r="O23" s="592"/>
      <c r="P23" s="593" t="str">
        <f>IF(NOT(OR(Stammdaten!$C$6="Weibliche U10",Stammdaten!$C$6="Männliche U10",Stammdaten!$C$6="Weibliche U8",Stammdaten!$C$6="Männliche U8")),"",IF(Stammdaten!G7="","",_xlfn.XLOOKUP(Stammdaten!$G7,Mannschaft[Name, Vorname],Mannschaft[Geburtsjahr],"",0,-1)))</f>
        <v/>
      </c>
      <c r="Q23" s="594"/>
      <c r="R23" s="591"/>
      <c r="S23" s="612"/>
      <c r="T23" s="612"/>
      <c r="U23" s="612"/>
      <c r="V23" s="612"/>
      <c r="W23" s="612"/>
      <c r="X23" s="612"/>
      <c r="Y23" s="217"/>
      <c r="Z23" s="217"/>
    </row>
    <row r="24" spans="2:26" ht="21" customHeight="1" x14ac:dyDescent="0.15">
      <c r="B24" s="298">
        <v>5</v>
      </c>
      <c r="C24" s="591" t="str">
        <f>IF(NOT(OR(Stammdaten!$C$6="Weibliche U10",Stammdaten!$C$6="Männliche U10",Stammdaten!$C$6="Weibliche U8",Stammdaten!$C$6="Männliche U8")),"",IF(Stammdaten!G8="","",_xlfn.XLOOKUP(Stammdaten!$G8,Mannschaft[Name, Vorname],Mannschaft[Name],"",0,-1)))</f>
        <v/>
      </c>
      <c r="D24" s="592"/>
      <c r="E24" s="592"/>
      <c r="F24" s="592"/>
      <c r="G24" s="592"/>
      <c r="H24" s="592"/>
      <c r="I24" s="592"/>
      <c r="J24" s="593" t="str">
        <f>IF(NOT(OR(Stammdaten!$C$6="Weibliche U10",Stammdaten!$C$6="Männliche U10",Stammdaten!$C$6="Weibliche U8",Stammdaten!$C$6="Männliche U8")),"",IF(Stammdaten!G8="","",_xlfn.XLOOKUP(Stammdaten!$G8,Mannschaft[Name, Vorname],Mannschaft[Vorname],"",0,-1)))</f>
        <v/>
      </c>
      <c r="K24" s="592"/>
      <c r="L24" s="592"/>
      <c r="M24" s="592"/>
      <c r="N24" s="592"/>
      <c r="O24" s="592"/>
      <c r="P24" s="593" t="str">
        <f>IF(NOT(OR(Stammdaten!$C$6="Weibliche U10",Stammdaten!$C$6="Männliche U10",Stammdaten!$C$6="Weibliche U8",Stammdaten!$C$6="Männliche U8")),"",IF(Stammdaten!G8="","",_xlfn.XLOOKUP(Stammdaten!$G8,Mannschaft[Name, Vorname],Mannschaft[Geburtsjahr],"",0,-1)))</f>
        <v/>
      </c>
      <c r="Q24" s="594"/>
      <c r="R24" s="591"/>
      <c r="S24" s="612"/>
      <c r="T24" s="612"/>
      <c r="U24" s="612"/>
      <c r="V24" s="612"/>
      <c r="W24" s="612"/>
      <c r="X24" s="612"/>
      <c r="Y24" s="214"/>
      <c r="Z24" s="214"/>
    </row>
    <row r="25" spans="2:26" ht="21" customHeight="1" x14ac:dyDescent="0.15">
      <c r="B25" s="298">
        <v>6</v>
      </c>
      <c r="C25" s="591" t="str">
        <f>IF(NOT(OR(Stammdaten!$C$6="Weibliche U10",Stammdaten!$C$6="Männliche U10",Stammdaten!$C$6="Weibliche U8",Stammdaten!$C$6="Männliche U8")),"",IF(Stammdaten!G9="","",_xlfn.XLOOKUP(Stammdaten!$G9,Mannschaft[Name, Vorname],Mannschaft[Name],"",0,-1)))</f>
        <v/>
      </c>
      <c r="D25" s="592"/>
      <c r="E25" s="592"/>
      <c r="F25" s="592"/>
      <c r="G25" s="592"/>
      <c r="H25" s="592"/>
      <c r="I25" s="592"/>
      <c r="J25" s="593" t="str">
        <f>IF(NOT(OR(Stammdaten!$C$6="Weibliche U10",Stammdaten!$C$6="Männliche U10",Stammdaten!$C$6="Weibliche U8",Stammdaten!$C$6="Männliche U8")),"",IF(Stammdaten!G9="","",_xlfn.XLOOKUP(Stammdaten!$G9,Mannschaft[Name, Vorname],Mannschaft[Vorname],"",0,-1)))</f>
        <v/>
      </c>
      <c r="K25" s="592"/>
      <c r="L25" s="592"/>
      <c r="M25" s="592"/>
      <c r="N25" s="592"/>
      <c r="O25" s="592"/>
      <c r="P25" s="593" t="str">
        <f>IF(NOT(OR(Stammdaten!$C$6="Weibliche U10",Stammdaten!$C$6="Männliche U10",Stammdaten!$C$6="Weibliche U8",Stammdaten!$C$6="Männliche U8")),"",IF(Stammdaten!G9="","",_xlfn.XLOOKUP(Stammdaten!$G9,Mannschaft[Name, Vorname],Mannschaft[Geburtsjahr],"",0,-1)))</f>
        <v/>
      </c>
      <c r="Q25" s="594"/>
      <c r="R25" s="591"/>
      <c r="S25" s="612"/>
      <c r="T25" s="612"/>
      <c r="U25" s="612"/>
      <c r="V25" s="612"/>
      <c r="W25" s="612"/>
      <c r="X25" s="612"/>
      <c r="Y25" s="217"/>
      <c r="Z25" s="217"/>
    </row>
    <row r="26" spans="2:26" ht="21" customHeight="1" x14ac:dyDescent="0.15">
      <c r="B26" s="298">
        <v>7</v>
      </c>
      <c r="C26" s="591" t="str">
        <f>IF(NOT(OR(Stammdaten!$C$6="Weibliche U10",Stammdaten!$C$6="Männliche U10",Stammdaten!$C$6="Weibliche U8",Stammdaten!$C$6="Männliche U8")),"",IF(Stammdaten!G10="","",_xlfn.XLOOKUP(Stammdaten!$G10,Mannschaft[Name, Vorname],Mannschaft[Name],"",0,-1)))</f>
        <v/>
      </c>
      <c r="D26" s="592"/>
      <c r="E26" s="592"/>
      <c r="F26" s="592"/>
      <c r="G26" s="592"/>
      <c r="H26" s="592"/>
      <c r="I26" s="592"/>
      <c r="J26" s="593" t="str">
        <f>IF(NOT(OR(Stammdaten!$C$6="Weibliche U10",Stammdaten!$C$6="Männliche U10",Stammdaten!$C$6="Weibliche U8",Stammdaten!$C$6="Männliche U8")),"",IF(Stammdaten!G10="","",_xlfn.XLOOKUP(Stammdaten!$G10,Mannschaft[Name, Vorname],Mannschaft[Vorname],"",0,-1)))</f>
        <v/>
      </c>
      <c r="K26" s="592"/>
      <c r="L26" s="592"/>
      <c r="M26" s="592"/>
      <c r="N26" s="592"/>
      <c r="O26" s="592"/>
      <c r="P26" s="593" t="str">
        <f>IF(NOT(OR(Stammdaten!$C$6="Weibliche U10",Stammdaten!$C$6="Männliche U10",Stammdaten!$C$6="Weibliche U8",Stammdaten!$C$6="Männliche U8")),"",IF(Stammdaten!G10="","",_xlfn.XLOOKUP(Stammdaten!$G10,Mannschaft[Name, Vorname],Mannschaft[Geburtsjahr],"",0,-1)))</f>
        <v/>
      </c>
      <c r="Q26" s="594"/>
      <c r="R26" s="591"/>
      <c r="S26" s="612"/>
      <c r="T26" s="612"/>
      <c r="U26" s="612"/>
      <c r="V26" s="612"/>
      <c r="W26" s="612"/>
      <c r="X26" s="612"/>
      <c r="Y26" s="217"/>
      <c r="Z26" s="217"/>
    </row>
    <row r="27" spans="2:26" ht="21" customHeight="1" x14ac:dyDescent="0.15">
      <c r="B27" s="298">
        <v>8</v>
      </c>
      <c r="C27" s="591" t="str">
        <f>IF(NOT(OR(Stammdaten!$C$6="Weibliche U10",Stammdaten!$C$6="Männliche U10",Stammdaten!$C$6="Weibliche U8",Stammdaten!$C$6="Männliche U8")),"",IF(Stammdaten!G11="","",_xlfn.XLOOKUP(Stammdaten!$G11,Mannschaft[Name, Vorname],Mannschaft[Name],"",0,-1)))</f>
        <v/>
      </c>
      <c r="D27" s="592"/>
      <c r="E27" s="592"/>
      <c r="F27" s="592"/>
      <c r="G27" s="592"/>
      <c r="H27" s="592"/>
      <c r="I27" s="592"/>
      <c r="J27" s="593" t="str">
        <f>IF(NOT(OR(Stammdaten!$C$6="Weibliche U10",Stammdaten!$C$6="Männliche U10",Stammdaten!$C$6="Weibliche U8",Stammdaten!$C$6="Männliche U8")),"",IF(Stammdaten!G11="","",_xlfn.XLOOKUP(Stammdaten!$G11,Mannschaft[Name, Vorname],Mannschaft[Vorname],"",0,-1)))</f>
        <v/>
      </c>
      <c r="K27" s="592"/>
      <c r="L27" s="592"/>
      <c r="M27" s="592"/>
      <c r="N27" s="592"/>
      <c r="O27" s="592"/>
      <c r="P27" s="593" t="str">
        <f>IF(NOT(OR(Stammdaten!$C$6="Weibliche U10",Stammdaten!$C$6="Männliche U10",Stammdaten!$C$6="Weibliche U8",Stammdaten!$C$6="Männliche U8")),"",IF(Stammdaten!G11="","",_xlfn.XLOOKUP(Stammdaten!$G11,Mannschaft[Name, Vorname],Mannschaft[Geburtsjahr],"",0,-1)))</f>
        <v/>
      </c>
      <c r="Q27" s="594"/>
      <c r="R27" s="591"/>
      <c r="S27" s="612"/>
      <c r="T27" s="612"/>
      <c r="U27" s="612"/>
      <c r="V27" s="612"/>
      <c r="W27" s="612"/>
      <c r="X27" s="612"/>
      <c r="Y27" s="217"/>
      <c r="Z27" s="217"/>
    </row>
    <row r="28" spans="2:26" ht="21" customHeight="1" x14ac:dyDescent="0.15">
      <c r="B28" s="298">
        <v>9</v>
      </c>
      <c r="C28" s="591" t="str">
        <f>IF(NOT(OR(Stammdaten!$C$6="Weibliche U10",Stammdaten!$C$6="Männliche U10",Stammdaten!$C$6="Weibliche U8",Stammdaten!$C$6="Männliche U8")),"",IF(Stammdaten!G12="","",_xlfn.XLOOKUP(Stammdaten!$G12,Mannschaft[Name, Vorname],Mannschaft[Name],"",0,-1)))</f>
        <v/>
      </c>
      <c r="D28" s="592"/>
      <c r="E28" s="592"/>
      <c r="F28" s="592"/>
      <c r="G28" s="592"/>
      <c r="H28" s="592"/>
      <c r="I28" s="592"/>
      <c r="J28" s="593" t="str">
        <f>IF(NOT(OR(Stammdaten!$C$6="Weibliche U10",Stammdaten!$C$6="Männliche U10",Stammdaten!$C$6="Weibliche U8",Stammdaten!$C$6="Männliche U8")),"",IF(Stammdaten!G12="","",_xlfn.XLOOKUP(Stammdaten!$G12,Mannschaft[Name, Vorname],Mannschaft[Vorname],"",0,-1)))</f>
        <v/>
      </c>
      <c r="K28" s="592"/>
      <c r="L28" s="592"/>
      <c r="M28" s="592"/>
      <c r="N28" s="592"/>
      <c r="O28" s="592"/>
      <c r="P28" s="593" t="str">
        <f>IF(NOT(OR(Stammdaten!$C$6="Weibliche U10",Stammdaten!$C$6="Männliche U10",Stammdaten!$C$6="Weibliche U8",Stammdaten!$C$6="Männliche U8")),"",IF(Stammdaten!G12="","",_xlfn.XLOOKUP(Stammdaten!$G12,Mannschaft[Name, Vorname],Mannschaft[Geburtsjahr],"",0,-1)))</f>
        <v/>
      </c>
      <c r="Q28" s="594"/>
      <c r="R28" s="591"/>
      <c r="S28" s="612"/>
      <c r="T28" s="612"/>
      <c r="U28" s="612"/>
      <c r="V28" s="612"/>
      <c r="W28" s="612"/>
      <c r="X28" s="612"/>
      <c r="Y28" s="214"/>
      <c r="Z28" s="214"/>
    </row>
    <row r="29" spans="2:26" ht="21" customHeight="1" x14ac:dyDescent="0.15">
      <c r="B29" s="298">
        <v>10</v>
      </c>
      <c r="C29" s="591" t="str">
        <f>IF(NOT(OR(Stammdaten!$C$6="Weibliche U10",Stammdaten!$C$6="Männliche U10",Stammdaten!$C$6="Weibliche U8",Stammdaten!$C$6="Männliche U8")),"",IF(Stammdaten!G13="","",_xlfn.XLOOKUP(Stammdaten!$G13,Mannschaft[Name, Vorname],Mannschaft[Name],"",0,-1)))</f>
        <v/>
      </c>
      <c r="D29" s="592"/>
      <c r="E29" s="592"/>
      <c r="F29" s="592"/>
      <c r="G29" s="592"/>
      <c r="H29" s="592"/>
      <c r="I29" s="592"/>
      <c r="J29" s="593" t="str">
        <f>IF(NOT(OR(Stammdaten!$C$6="Weibliche U10",Stammdaten!$C$6="Männliche U10",Stammdaten!$C$6="Weibliche U8",Stammdaten!$C$6="Männliche U8")),"",IF(Stammdaten!G13="","",_xlfn.XLOOKUP(Stammdaten!$G13,Mannschaft[Name, Vorname],Mannschaft[Vorname],"",0,-1)))</f>
        <v/>
      </c>
      <c r="K29" s="592"/>
      <c r="L29" s="592"/>
      <c r="M29" s="592"/>
      <c r="N29" s="592"/>
      <c r="O29" s="592"/>
      <c r="P29" s="593" t="str">
        <f>IF(NOT(OR(Stammdaten!$C$6="Weibliche U10",Stammdaten!$C$6="Männliche U10",Stammdaten!$C$6="Weibliche U8",Stammdaten!$C$6="Männliche U8")),"",IF(Stammdaten!G13="","",_xlfn.XLOOKUP(Stammdaten!$G13,Mannschaft[Name, Vorname],Mannschaft[Geburtsjahr],"",0,-1)))</f>
        <v/>
      </c>
      <c r="Q29" s="594"/>
      <c r="R29" s="591"/>
      <c r="S29" s="612"/>
      <c r="T29" s="612"/>
      <c r="U29" s="612"/>
      <c r="V29" s="612"/>
      <c r="W29" s="612"/>
      <c r="X29" s="612"/>
      <c r="Y29" s="217"/>
      <c r="Z29" s="217"/>
    </row>
    <row r="30" spans="2:26" ht="21" customHeight="1" x14ac:dyDescent="0.15">
      <c r="B30" s="298">
        <v>11</v>
      </c>
      <c r="C30" s="591" t="str">
        <f>IF(NOT(OR(Stammdaten!$C$6="Weibliche U10",Stammdaten!$C$6="Männliche U10",Stammdaten!$C$6="Weibliche U8",Stammdaten!$C$6="Männliche U8")),"",IF(Stammdaten!G14="","",_xlfn.XLOOKUP(Stammdaten!$G14,Mannschaft[Name, Vorname],Mannschaft[Name],"",0,-1)))</f>
        <v/>
      </c>
      <c r="D30" s="592"/>
      <c r="E30" s="592"/>
      <c r="F30" s="592"/>
      <c r="G30" s="592"/>
      <c r="H30" s="592"/>
      <c r="I30" s="592"/>
      <c r="J30" s="593" t="str">
        <f>IF(NOT(OR(Stammdaten!$C$6="Weibliche U10",Stammdaten!$C$6="Männliche U10",Stammdaten!$C$6="Weibliche U8",Stammdaten!$C$6="Männliche U8")),"",IF(Stammdaten!G14="","",_xlfn.XLOOKUP(Stammdaten!$G14,Mannschaft[Name, Vorname],Mannschaft[Vorname],"",0,-1)))</f>
        <v/>
      </c>
      <c r="K30" s="592"/>
      <c r="L30" s="592"/>
      <c r="M30" s="592"/>
      <c r="N30" s="592"/>
      <c r="O30" s="592"/>
      <c r="P30" s="593" t="str">
        <f>IF(NOT(OR(Stammdaten!$C$6="Weibliche U10",Stammdaten!$C$6="Männliche U10",Stammdaten!$C$6="Weibliche U8",Stammdaten!$C$6="Männliche U8")),"",IF(Stammdaten!G14="","",_xlfn.XLOOKUP(Stammdaten!$G14,Mannschaft[Name, Vorname],Mannschaft[Geburtsjahr],"",0,-1)))</f>
        <v/>
      </c>
      <c r="Q30" s="594"/>
      <c r="R30" s="591"/>
      <c r="S30" s="612"/>
      <c r="T30" s="612"/>
      <c r="U30" s="612"/>
      <c r="V30" s="612"/>
      <c r="W30" s="612"/>
      <c r="X30" s="612"/>
      <c r="Y30" s="217"/>
      <c r="Z30" s="217"/>
    </row>
    <row r="31" spans="2:26" ht="21" customHeight="1" x14ac:dyDescent="0.15">
      <c r="B31" s="299">
        <v>12</v>
      </c>
      <c r="C31" s="591" t="str">
        <f>IF(NOT(OR(Stammdaten!$C$6="Weibliche U10",Stammdaten!$C$6="Männliche U10",Stammdaten!$C$6="Weibliche U8",Stammdaten!$C$6="Männliche U8")),"",IF(Stammdaten!G15="","",_xlfn.XLOOKUP(Stammdaten!$G15,Mannschaft[Name, Vorname],Mannschaft[Name],"",0,-1)))</f>
        <v/>
      </c>
      <c r="D31" s="592"/>
      <c r="E31" s="592"/>
      <c r="F31" s="592"/>
      <c r="G31" s="592"/>
      <c r="H31" s="592"/>
      <c r="I31" s="592"/>
      <c r="J31" s="593" t="str">
        <f>IF(NOT(OR(Stammdaten!$C$6="Weibliche U10",Stammdaten!$C$6="Männliche U10",Stammdaten!$C$6="Weibliche U8",Stammdaten!$C$6="Männliche U8")),"",IF(Stammdaten!G15="","",_xlfn.XLOOKUP(Stammdaten!$G15,Mannschaft[Name, Vorname],Mannschaft[Vorname],"",0,-1)))</f>
        <v/>
      </c>
      <c r="K31" s="592"/>
      <c r="L31" s="592"/>
      <c r="M31" s="592"/>
      <c r="N31" s="592"/>
      <c r="O31" s="592"/>
      <c r="P31" s="593" t="str">
        <f>IF(NOT(OR(Stammdaten!$C$6="Weibliche U10",Stammdaten!$C$6="Männliche U10",Stammdaten!$C$6="Weibliche U8",Stammdaten!$C$6="Männliche U8")),"",IF(Stammdaten!G15="","",_xlfn.XLOOKUP(Stammdaten!$G15,Mannschaft[Name, Vorname],Mannschaft[Geburtsjahr],"",0,-1)))</f>
        <v/>
      </c>
      <c r="Q31" s="594"/>
      <c r="R31" s="636"/>
      <c r="S31" s="637"/>
      <c r="T31" s="637"/>
      <c r="U31" s="637"/>
      <c r="V31" s="637"/>
      <c r="W31" s="637"/>
      <c r="X31" s="637"/>
      <c r="Y31" s="217"/>
      <c r="Z31" s="217"/>
    </row>
    <row r="32" spans="2:26" ht="19" customHeight="1" x14ac:dyDescent="0.2">
      <c r="B32" s="622" t="str">
        <f>IF(NOT(OR(Stammdaten!$C$6="Weibliche U10",Stammdaten!$C$6="Männliche U10",Stammdaten!$C$6="Weibliche U8",Stammdaten!$C$6="Männliche U8")),"",IF(Stammdaten!$D15="","",Stammdaten!$D15))</f>
        <v/>
      </c>
      <c r="C32" s="623"/>
      <c r="D32" s="623"/>
      <c r="E32" s="623"/>
      <c r="F32" s="623"/>
      <c r="G32" s="623"/>
      <c r="H32" s="623"/>
      <c r="I32" s="624"/>
      <c r="J32" s="619" t="str">
        <f>IF(NOT(OR(Stammdaten!$C$6="Weibliche U10",Stammdaten!$C$6="Männliche U10",Stammdaten!$C$6="Weibliche U8",Stammdaten!$C$6="Männliche U8")),"",IF(Stammdaten!$C15="","",Stammdaten!$C15))</f>
        <v/>
      </c>
      <c r="K32" s="620"/>
      <c r="L32" s="620"/>
      <c r="M32" s="620"/>
      <c r="N32" s="620"/>
      <c r="O32" s="620"/>
      <c r="P32" s="620"/>
      <c r="Q32" s="620"/>
      <c r="R32" s="620"/>
      <c r="S32" s="620"/>
      <c r="T32" s="620"/>
      <c r="U32" s="620"/>
      <c r="V32" s="620"/>
      <c r="W32" s="620"/>
      <c r="X32" s="621"/>
      <c r="Y32" s="218"/>
      <c r="Z32" s="218"/>
    </row>
    <row r="33" spans="2:40" ht="19" customHeight="1" x14ac:dyDescent="0.2">
      <c r="B33" s="622" t="str">
        <f>IF(NOT(OR(Stammdaten!$C$6="Weibliche U10",Stammdaten!$C$6="Männliche U10",Stammdaten!$C$6="Weibliche U8",Stammdaten!$C$6="Männliche U8")),"",IF(Stammdaten!$D16="","",Stammdaten!$D16))</f>
        <v/>
      </c>
      <c r="C33" s="623"/>
      <c r="D33" s="623"/>
      <c r="E33" s="623"/>
      <c r="F33" s="623"/>
      <c r="G33" s="623"/>
      <c r="H33" s="623"/>
      <c r="I33" s="624"/>
      <c r="J33" s="619" t="str">
        <f>IF(NOT(OR(Stammdaten!$C$6="Weibliche U10",Stammdaten!$C$6="Männliche U10",Stammdaten!$C$6="Weibliche U8",Stammdaten!$C$6="Männliche U8")),"",IF(Stammdaten!$C16="","",Stammdaten!$C16))</f>
        <v/>
      </c>
      <c r="K33" s="620"/>
      <c r="L33" s="620"/>
      <c r="M33" s="620"/>
      <c r="N33" s="620"/>
      <c r="O33" s="620"/>
      <c r="P33" s="620"/>
      <c r="Q33" s="620"/>
      <c r="R33" s="620"/>
      <c r="S33" s="620"/>
      <c r="T33" s="620"/>
      <c r="U33" s="620"/>
      <c r="V33" s="620"/>
      <c r="W33" s="620"/>
      <c r="X33" s="621"/>
      <c r="Y33" s="218"/>
      <c r="Z33" s="218"/>
    </row>
    <row r="34" spans="2:40" ht="19" customHeight="1" x14ac:dyDescent="0.2">
      <c r="B34" s="622" t="str">
        <f>IF(NOT(OR(Stammdaten!$C$6="Weibliche U10",Stammdaten!$C$6="Männliche U10",Stammdaten!$C$6="Weibliche U8",Stammdaten!$C$6="Männliche U8")),"",IF(Stammdaten!$D17="","",Stammdaten!$D17))</f>
        <v/>
      </c>
      <c r="C34" s="623"/>
      <c r="D34" s="623"/>
      <c r="E34" s="623"/>
      <c r="F34" s="623"/>
      <c r="G34" s="623"/>
      <c r="H34" s="623"/>
      <c r="I34" s="624"/>
      <c r="J34" s="619" t="str">
        <f>IF(NOT(OR(Stammdaten!$C$6="Weibliche U10",Stammdaten!$C$6="Männliche U10",Stammdaten!$C$6="Weibliche U8",Stammdaten!$C$6="Männliche U8")),"",IF(Stammdaten!$C17="","",Stammdaten!$C17))</f>
        <v/>
      </c>
      <c r="K34" s="620"/>
      <c r="L34" s="620"/>
      <c r="M34" s="620"/>
      <c r="N34" s="620"/>
      <c r="O34" s="620"/>
      <c r="P34" s="620"/>
      <c r="Q34" s="620"/>
      <c r="R34" s="620"/>
      <c r="S34" s="620"/>
      <c r="T34" s="620"/>
      <c r="U34" s="620"/>
      <c r="V34" s="620"/>
      <c r="W34" s="620"/>
      <c r="X34" s="621"/>
      <c r="Y34" s="218"/>
      <c r="Z34" s="218"/>
    </row>
    <row r="35" spans="2:40" ht="19" customHeight="1" x14ac:dyDescent="0.2">
      <c r="B35" s="622" t="str">
        <f>IF(NOT(OR(Stammdaten!$C$6="Weibliche U10",Stammdaten!$C$6="Männliche U10",Stammdaten!$C$6="Weibliche U8",Stammdaten!$C$6="Männliche U8")),"",IF(Stammdaten!$D18="","",Stammdaten!$D18))</f>
        <v/>
      </c>
      <c r="C35" s="623"/>
      <c r="D35" s="623"/>
      <c r="E35" s="623"/>
      <c r="F35" s="623"/>
      <c r="G35" s="623"/>
      <c r="H35" s="623"/>
      <c r="I35" s="624"/>
      <c r="J35" s="619" t="str">
        <f>IF(NOT(OR(Stammdaten!$C$6="Weibliche U10",Stammdaten!$C$6="Männliche U10",Stammdaten!$C$6="Weibliche U8",Stammdaten!$C$6="Männliche U8")),"",IF(Stammdaten!$C18="","",Stammdaten!$C18))</f>
        <v/>
      </c>
      <c r="K35" s="620"/>
      <c r="L35" s="620"/>
      <c r="M35" s="620"/>
      <c r="N35" s="620"/>
      <c r="O35" s="620"/>
      <c r="P35" s="620"/>
      <c r="Q35" s="620"/>
      <c r="R35" s="620"/>
      <c r="S35" s="620"/>
      <c r="T35" s="620"/>
      <c r="U35" s="620"/>
      <c r="V35" s="620"/>
      <c r="W35" s="620"/>
      <c r="X35" s="621"/>
      <c r="Y35" s="218"/>
      <c r="Z35" s="218"/>
    </row>
    <row r="36" spans="2:40" ht="36" customHeight="1" x14ac:dyDescent="0.2">
      <c r="B36" s="625" t="s">
        <v>269</v>
      </c>
      <c r="C36" s="626"/>
      <c r="D36" s="626"/>
      <c r="E36" s="626"/>
      <c r="F36" s="626"/>
      <c r="G36" s="626"/>
      <c r="H36" s="626"/>
      <c r="I36" s="626"/>
      <c r="J36" s="627"/>
      <c r="K36" s="628"/>
      <c r="L36" s="628"/>
      <c r="M36" s="628"/>
      <c r="N36" s="628"/>
      <c r="O36" s="628"/>
      <c r="P36" s="628"/>
      <c r="Q36" s="628"/>
      <c r="R36" s="628"/>
      <c r="S36" s="628"/>
      <c r="T36" s="628"/>
      <c r="U36" s="628"/>
      <c r="V36" s="628"/>
      <c r="W36" s="628"/>
      <c r="X36" s="629"/>
      <c r="Y36" s="218"/>
      <c r="Z36" s="218"/>
    </row>
    <row r="37" spans="2:40" x14ac:dyDescent="0.15">
      <c r="B37" s="219" t="s">
        <v>270</v>
      </c>
    </row>
    <row r="38" spans="2:40" ht="9" customHeight="1" x14ac:dyDescent="0.15"/>
    <row r="39" spans="2:40" x14ac:dyDescent="0.15">
      <c r="B39" s="595" t="s">
        <v>81</v>
      </c>
      <c r="C39" s="596"/>
      <c r="D39" s="596"/>
      <c r="E39" s="596"/>
      <c r="F39" s="596"/>
    </row>
    <row r="40" spans="2:40" ht="27" x14ac:dyDescent="0.2">
      <c r="B40" s="221" t="s">
        <v>70</v>
      </c>
      <c r="C40" s="536" t="s">
        <v>274</v>
      </c>
      <c r="D40" s="554"/>
      <c r="E40" s="555"/>
      <c r="F40" s="536" t="s">
        <v>275</v>
      </c>
      <c r="G40" s="541"/>
      <c r="H40" s="541"/>
      <c r="I40" s="541"/>
      <c r="J40" s="541"/>
      <c r="K40" s="542"/>
      <c r="L40" s="536" t="s">
        <v>277</v>
      </c>
      <c r="M40" s="543"/>
      <c r="N40" s="220"/>
      <c r="O40" s="221" t="s">
        <v>70</v>
      </c>
      <c r="P40" s="563" t="s">
        <v>278</v>
      </c>
      <c r="Q40" s="568"/>
      <c r="R40" s="578" t="s">
        <v>282</v>
      </c>
      <c r="S40" s="579"/>
      <c r="T40" s="234" t="s">
        <v>283</v>
      </c>
      <c r="U40" s="563" t="s">
        <v>284</v>
      </c>
      <c r="V40" s="564"/>
      <c r="W40" s="235" t="s">
        <v>285</v>
      </c>
      <c r="X40" s="235" t="s">
        <v>277</v>
      </c>
    </row>
    <row r="41" spans="2:40" ht="15" x14ac:dyDescent="0.2">
      <c r="B41" s="222">
        <v>1</v>
      </c>
      <c r="C41" s="536"/>
      <c r="D41" s="554"/>
      <c r="E41" s="555"/>
      <c r="F41" s="224" t="s">
        <v>87</v>
      </c>
      <c r="G41" s="223" t="s">
        <v>11</v>
      </c>
      <c r="H41" s="197" t="s">
        <v>88</v>
      </c>
      <c r="I41" s="226"/>
      <c r="J41" s="227" t="s">
        <v>11</v>
      </c>
      <c r="K41" s="228"/>
      <c r="L41" s="536"/>
      <c r="M41" s="558"/>
      <c r="N41" s="220"/>
      <c r="O41" s="222" t="s">
        <v>280</v>
      </c>
      <c r="P41" s="569" t="s">
        <v>281</v>
      </c>
      <c r="Q41" s="560"/>
      <c r="R41" s="559">
        <v>140</v>
      </c>
      <c r="S41" s="560"/>
      <c r="T41" s="236">
        <v>8</v>
      </c>
      <c r="U41" s="565">
        <v>17.5</v>
      </c>
      <c r="V41" s="566"/>
      <c r="W41" s="237"/>
      <c r="X41" s="236"/>
      <c r="AL41" s="171"/>
      <c r="AM41" s="171"/>
      <c r="AN41" s="171"/>
    </row>
    <row r="42" spans="2:40" ht="15" x14ac:dyDescent="0.2">
      <c r="B42" s="222">
        <v>2</v>
      </c>
      <c r="C42" s="536"/>
      <c r="D42" s="554"/>
      <c r="E42" s="555"/>
      <c r="F42" s="224" t="s">
        <v>87</v>
      </c>
      <c r="G42" s="223" t="s">
        <v>11</v>
      </c>
      <c r="H42" s="197" t="s">
        <v>88</v>
      </c>
      <c r="I42" s="226"/>
      <c r="J42" s="227" t="s">
        <v>11</v>
      </c>
      <c r="K42" s="228"/>
      <c r="L42" s="536"/>
      <c r="M42" s="558"/>
      <c r="N42" s="220"/>
      <c r="O42" s="222">
        <v>1</v>
      </c>
      <c r="P42" s="536"/>
      <c r="Q42" s="560"/>
      <c r="R42" s="561"/>
      <c r="S42" s="562"/>
      <c r="T42" s="235"/>
      <c r="U42" s="539"/>
      <c r="V42" s="540"/>
      <c r="W42" s="238"/>
      <c r="X42" s="235"/>
      <c r="AL42" s="171"/>
      <c r="AM42" s="171"/>
      <c r="AN42" s="171"/>
    </row>
    <row r="43" spans="2:40" ht="15" x14ac:dyDescent="0.2">
      <c r="B43" s="222">
        <v>3</v>
      </c>
      <c r="C43" s="536"/>
      <c r="D43" s="554"/>
      <c r="E43" s="555"/>
      <c r="F43" s="224" t="s">
        <v>87</v>
      </c>
      <c r="G43" s="223" t="s">
        <v>11</v>
      </c>
      <c r="H43" s="197" t="s">
        <v>88</v>
      </c>
      <c r="I43" s="226"/>
      <c r="J43" s="227" t="s">
        <v>11</v>
      </c>
      <c r="K43" s="228"/>
      <c r="L43" s="536"/>
      <c r="M43" s="558"/>
      <c r="N43" s="220"/>
      <c r="O43" s="222">
        <v>2</v>
      </c>
      <c r="P43" s="536"/>
      <c r="Q43" s="560"/>
      <c r="R43" s="561"/>
      <c r="S43" s="562"/>
      <c r="T43" s="235"/>
      <c r="U43" s="539"/>
      <c r="V43" s="540"/>
      <c r="W43" s="238"/>
      <c r="X43" s="235"/>
      <c r="AL43" s="171"/>
      <c r="AM43" s="171"/>
      <c r="AN43" s="171"/>
    </row>
    <row r="44" spans="2:40" ht="15" x14ac:dyDescent="0.2">
      <c r="B44" s="222">
        <v>4</v>
      </c>
      <c r="C44" s="536"/>
      <c r="D44" s="554"/>
      <c r="E44" s="555"/>
      <c r="F44" s="224" t="s">
        <v>87</v>
      </c>
      <c r="G44" s="223" t="s">
        <v>11</v>
      </c>
      <c r="H44" s="197" t="s">
        <v>88</v>
      </c>
      <c r="I44" s="226"/>
      <c r="J44" s="227" t="s">
        <v>11</v>
      </c>
      <c r="K44" s="228"/>
      <c r="L44" s="536"/>
      <c r="M44" s="558"/>
      <c r="N44" s="220"/>
      <c r="O44" s="222">
        <v>3</v>
      </c>
      <c r="P44" s="536"/>
      <c r="Q44" s="560"/>
      <c r="R44" s="561"/>
      <c r="S44" s="562"/>
      <c r="T44" s="235"/>
      <c r="U44" s="539"/>
      <c r="V44" s="540"/>
      <c r="W44" s="238"/>
      <c r="X44" s="235"/>
      <c r="AL44" s="171"/>
      <c r="AM44" s="171"/>
      <c r="AN44" s="171"/>
    </row>
    <row r="45" spans="2:40" ht="15" x14ac:dyDescent="0.2">
      <c r="B45" s="222">
        <v>5</v>
      </c>
      <c r="C45" s="536"/>
      <c r="D45" s="554"/>
      <c r="E45" s="555"/>
      <c r="F45" s="224" t="s">
        <v>87</v>
      </c>
      <c r="G45" s="223" t="s">
        <v>11</v>
      </c>
      <c r="H45" s="197" t="s">
        <v>88</v>
      </c>
      <c r="I45" s="226"/>
      <c r="J45" s="227" t="s">
        <v>11</v>
      </c>
      <c r="K45" s="228"/>
      <c r="L45" s="536"/>
      <c r="M45" s="558"/>
      <c r="N45" s="220"/>
      <c r="O45" s="536" t="s">
        <v>279</v>
      </c>
      <c r="P45" s="537"/>
      <c r="Q45" s="537"/>
      <c r="R45" s="537"/>
      <c r="S45" s="537"/>
      <c r="T45" s="537"/>
      <c r="U45" s="537"/>
      <c r="V45" s="537"/>
      <c r="W45" s="538"/>
      <c r="X45" s="235"/>
      <c r="AL45" s="171"/>
      <c r="AM45" s="171"/>
      <c r="AN45" s="171"/>
    </row>
    <row r="46" spans="2:40" ht="15" x14ac:dyDescent="0.2">
      <c r="B46" s="536" t="s">
        <v>279</v>
      </c>
      <c r="C46" s="537"/>
      <c r="D46" s="537"/>
      <c r="E46" s="537"/>
      <c r="F46" s="537"/>
      <c r="G46" s="537"/>
      <c r="H46" s="537"/>
      <c r="I46" s="537"/>
      <c r="J46" s="537"/>
      <c r="K46" s="538"/>
      <c r="L46" s="567"/>
      <c r="M46" s="558"/>
      <c r="N46" s="220"/>
      <c r="O46" s="229"/>
      <c r="P46" s="230"/>
      <c r="Q46" s="232"/>
      <c r="R46" s="233"/>
      <c r="S46" s="231"/>
      <c r="T46" s="230"/>
      <c r="U46" s="225"/>
      <c r="V46" s="165"/>
      <c r="W46" s="232"/>
      <c r="X46" s="230"/>
      <c r="AL46" s="171"/>
      <c r="AM46" s="171"/>
      <c r="AN46" s="171"/>
    </row>
    <row r="47" spans="2:40" x14ac:dyDescent="0.15">
      <c r="B47" s="220" t="s">
        <v>276</v>
      </c>
      <c r="C47" s="220"/>
      <c r="D47" s="220"/>
      <c r="E47" s="220"/>
      <c r="F47" s="220"/>
      <c r="G47" s="220"/>
      <c r="H47" s="220"/>
      <c r="I47" s="220"/>
      <c r="J47" s="220"/>
      <c r="K47" s="220"/>
      <c r="L47" s="220"/>
      <c r="M47" s="220"/>
      <c r="N47" s="220"/>
      <c r="O47" s="220"/>
      <c r="P47" s="220"/>
      <c r="Q47" s="220"/>
      <c r="R47" s="220"/>
      <c r="S47" s="220"/>
      <c r="T47" s="220"/>
      <c r="U47" s="220"/>
    </row>
    <row r="48" spans="2:40" ht="17" customHeight="1" x14ac:dyDescent="0.15">
      <c r="B48" s="220"/>
      <c r="C48" s="220"/>
      <c r="D48" s="220"/>
      <c r="E48" s="220"/>
      <c r="F48" s="220"/>
      <c r="G48" s="220"/>
      <c r="H48" s="220"/>
      <c r="I48" s="220"/>
      <c r="J48" s="220"/>
      <c r="K48" s="220"/>
      <c r="L48" s="220"/>
      <c r="M48" s="220"/>
      <c r="N48" s="220"/>
      <c r="O48" s="220"/>
      <c r="P48" s="220"/>
      <c r="Q48" s="220"/>
      <c r="R48" s="220"/>
      <c r="S48" s="220"/>
      <c r="T48" s="220"/>
      <c r="U48" s="220"/>
    </row>
    <row r="49" spans="1:37" ht="14" customHeight="1" x14ac:dyDescent="0.15">
      <c r="B49" s="576" t="s">
        <v>286</v>
      </c>
      <c r="C49" s="577"/>
      <c r="D49" s="577"/>
      <c r="E49" s="577"/>
      <c r="F49" s="577"/>
      <c r="G49" s="577"/>
      <c r="H49" s="577"/>
      <c r="I49" s="577"/>
      <c r="J49" s="577"/>
      <c r="K49" s="241"/>
      <c r="L49" s="241"/>
      <c r="M49" s="241"/>
      <c r="N49" s="241"/>
      <c r="O49" s="241"/>
      <c r="P49" s="241"/>
      <c r="Q49" s="241"/>
      <c r="R49" s="241"/>
      <c r="S49" s="241"/>
      <c r="T49" s="241"/>
      <c r="U49" s="241"/>
      <c r="V49" s="241"/>
      <c r="W49" s="241"/>
      <c r="X49" s="241"/>
      <c r="Y49" s="241"/>
      <c r="Z49" s="241"/>
      <c r="AA49" s="241"/>
      <c r="AB49" s="239"/>
    </row>
    <row r="50" spans="1:37" ht="29" customHeight="1" x14ac:dyDescent="0.15">
      <c r="A50" s="239"/>
      <c r="B50" s="551" t="s">
        <v>287</v>
      </c>
      <c r="C50" s="546"/>
      <c r="D50" s="546"/>
      <c r="E50" s="552"/>
      <c r="F50" s="551" t="s">
        <v>288</v>
      </c>
      <c r="G50" s="546"/>
      <c r="H50" s="546"/>
      <c r="I50" s="546"/>
      <c r="J50" s="546"/>
      <c r="K50" s="545" t="s">
        <v>289</v>
      </c>
      <c r="L50" s="546"/>
      <c r="M50" s="546"/>
      <c r="N50" s="546"/>
      <c r="O50" s="553"/>
      <c r="P50" s="545" t="s">
        <v>285</v>
      </c>
      <c r="Q50" s="546"/>
      <c r="R50" s="547"/>
      <c r="S50" s="410"/>
      <c r="T50" s="241"/>
      <c r="U50" s="241"/>
      <c r="V50" s="241"/>
      <c r="W50" s="241"/>
      <c r="X50" s="241"/>
      <c r="Y50" s="241"/>
      <c r="Z50" s="241"/>
      <c r="AA50" s="241"/>
      <c r="AB50" s="241"/>
    </row>
    <row r="51" spans="1:37" s="240" customFormat="1" ht="24" customHeight="1" x14ac:dyDescent="0.2">
      <c r="B51" s="548"/>
      <c r="C51" s="549"/>
      <c r="D51" s="549"/>
      <c r="E51" s="549"/>
      <c r="F51" s="550"/>
      <c r="G51" s="549"/>
      <c r="H51" s="549"/>
      <c r="I51" s="549"/>
      <c r="J51" s="549"/>
      <c r="K51" s="548"/>
      <c r="L51" s="549"/>
      <c r="M51" s="549"/>
      <c r="N51" s="549"/>
      <c r="O51" s="549"/>
      <c r="P51" s="550"/>
      <c r="Q51" s="549"/>
      <c r="R51" s="549"/>
      <c r="S51" s="549"/>
      <c r="T51" s="190"/>
      <c r="U51" s="190"/>
      <c r="V51" s="544"/>
      <c r="W51" s="544"/>
      <c r="X51" s="190"/>
      <c r="Y51" s="190"/>
      <c r="Z51" s="544"/>
      <c r="AA51" s="544"/>
      <c r="AB51" s="242"/>
      <c r="AC51" s="190"/>
      <c r="AD51" s="190"/>
      <c r="AE51" s="190"/>
      <c r="AF51" s="190"/>
      <c r="AG51" s="190"/>
      <c r="AH51" s="190"/>
      <c r="AI51" s="190"/>
      <c r="AJ51" s="190"/>
      <c r="AK51" s="190"/>
    </row>
    <row r="52" spans="1:37" ht="31" customHeight="1" x14ac:dyDescent="0.15">
      <c r="B52" s="556" t="s">
        <v>290</v>
      </c>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row>
    <row r="53" spans="1:37" x14ac:dyDescent="0.15">
      <c r="B53" s="243" t="s">
        <v>291</v>
      </c>
      <c r="C53" s="220"/>
      <c r="D53" s="220"/>
      <c r="E53" s="220"/>
      <c r="F53" s="220"/>
      <c r="G53" s="220"/>
      <c r="H53" s="220"/>
      <c r="I53" s="220"/>
      <c r="J53" s="220"/>
      <c r="K53" s="220"/>
      <c r="L53" s="220"/>
      <c r="M53" s="220"/>
      <c r="N53" s="220"/>
      <c r="O53" s="220"/>
      <c r="P53" s="220"/>
      <c r="Q53" s="220"/>
      <c r="R53" s="220"/>
      <c r="S53" s="220"/>
      <c r="T53" s="220"/>
      <c r="U53" s="220"/>
    </row>
    <row r="54" spans="1:37" ht="24" customHeight="1" x14ac:dyDescent="0.15">
      <c r="B54" s="245"/>
      <c r="C54" s="245"/>
      <c r="D54" s="245"/>
      <c r="E54" s="245"/>
      <c r="F54" s="245"/>
      <c r="G54" s="245"/>
      <c r="H54" s="245"/>
      <c r="I54" s="245"/>
      <c r="J54" s="245"/>
      <c r="K54" s="245"/>
      <c r="L54" s="245"/>
      <c r="M54" s="245"/>
      <c r="N54" s="245"/>
      <c r="O54" s="245"/>
      <c r="P54" s="245"/>
      <c r="Q54" s="245"/>
      <c r="R54" s="245"/>
      <c r="S54" s="245"/>
      <c r="T54" s="245"/>
      <c r="U54" s="245"/>
      <c r="V54" s="244"/>
      <c r="W54" s="244"/>
      <c r="X54" s="244"/>
    </row>
    <row r="55" spans="1:37" ht="24" customHeight="1" x14ac:dyDescent="0.15">
      <c r="B55" s="246"/>
      <c r="C55" s="246"/>
      <c r="D55" s="246"/>
      <c r="E55" s="246"/>
      <c r="F55" s="246"/>
      <c r="G55" s="246"/>
      <c r="H55" s="246"/>
      <c r="I55" s="246"/>
      <c r="J55" s="246"/>
      <c r="K55" s="246"/>
      <c r="L55" s="246"/>
      <c r="M55" s="246"/>
      <c r="N55" s="246"/>
      <c r="O55" s="246"/>
      <c r="P55" s="246"/>
      <c r="Q55" s="246"/>
      <c r="R55" s="246"/>
      <c r="S55" s="246"/>
      <c r="T55" s="246"/>
      <c r="U55" s="246"/>
      <c r="V55" s="247"/>
      <c r="W55" s="247"/>
      <c r="X55" s="247"/>
    </row>
    <row r="56" spans="1:37" ht="24" customHeight="1" x14ac:dyDescent="0.15">
      <c r="B56" s="246"/>
      <c r="C56" s="246"/>
      <c r="D56" s="246"/>
      <c r="E56" s="246"/>
      <c r="F56" s="246"/>
      <c r="G56" s="246"/>
      <c r="H56" s="246"/>
      <c r="I56" s="246"/>
      <c r="J56" s="246"/>
      <c r="K56" s="246"/>
      <c r="L56" s="246"/>
      <c r="M56" s="246"/>
      <c r="N56" s="246"/>
      <c r="O56" s="246"/>
      <c r="P56" s="246"/>
      <c r="Q56" s="246"/>
      <c r="R56" s="246"/>
      <c r="S56" s="246"/>
      <c r="T56" s="246"/>
      <c r="U56" s="246"/>
      <c r="V56" s="247"/>
      <c r="W56" s="247"/>
      <c r="X56" s="247"/>
    </row>
    <row r="57" spans="1:37" ht="24" customHeight="1" x14ac:dyDescent="0.15">
      <c r="B57" s="247"/>
      <c r="C57" s="247"/>
      <c r="D57" s="247"/>
      <c r="E57" s="247"/>
      <c r="F57" s="247"/>
      <c r="G57" s="247"/>
      <c r="H57" s="247"/>
      <c r="I57" s="247"/>
      <c r="J57" s="247"/>
      <c r="K57" s="247"/>
      <c r="L57" s="247"/>
      <c r="M57" s="247"/>
      <c r="N57" s="247"/>
      <c r="O57" s="247"/>
      <c r="P57" s="247"/>
      <c r="Q57" s="247"/>
      <c r="R57" s="247"/>
      <c r="S57" s="247"/>
      <c r="T57" s="247"/>
      <c r="U57" s="247"/>
      <c r="V57" s="247"/>
      <c r="W57" s="247"/>
      <c r="X57" s="247"/>
    </row>
    <row r="58" spans="1:37" ht="7" customHeight="1" x14ac:dyDescent="0.15"/>
    <row r="59" spans="1:37" x14ac:dyDescent="0.15">
      <c r="V59" s="574" t="s">
        <v>292</v>
      </c>
      <c r="W59" s="575"/>
      <c r="X59" s="575"/>
    </row>
    <row r="60" spans="1:37" ht="6" customHeight="1" x14ac:dyDescent="0.15"/>
    <row r="61" spans="1:37" x14ac:dyDescent="0.15">
      <c r="B61" s="617" t="str">
        <f>IF(Stammdaten!$C$13="","",Stammdaten!$C$13)</f>
        <v/>
      </c>
      <c r="C61" s="618"/>
      <c r="D61" s="618"/>
      <c r="E61" s="618"/>
      <c r="F61" s="618"/>
      <c r="G61" s="618"/>
    </row>
    <row r="62" spans="1:37" ht="15" x14ac:dyDescent="0.2">
      <c r="B62" s="535"/>
      <c r="C62" s="535"/>
      <c r="D62" s="535"/>
      <c r="E62" s="535"/>
      <c r="F62" s="535"/>
      <c r="G62" s="535"/>
      <c r="I62" s="534" t="str">
        <f>IF(Stammdaten!$C$14="","",Stammdaten!$C$14)</f>
        <v/>
      </c>
      <c r="J62" s="535"/>
      <c r="K62" s="535"/>
      <c r="L62" s="535"/>
      <c r="M62" s="535"/>
      <c r="N62" s="535"/>
    </row>
    <row r="63" spans="1:37" ht="15" x14ac:dyDescent="0.2">
      <c r="B63" s="572" t="s">
        <v>293</v>
      </c>
      <c r="C63" s="573"/>
      <c r="D63" s="573"/>
      <c r="E63" s="573"/>
      <c r="F63" s="573"/>
      <c r="G63" s="573"/>
      <c r="I63" s="572" t="s">
        <v>294</v>
      </c>
      <c r="J63" s="573"/>
      <c r="K63" s="573"/>
      <c r="L63" s="573"/>
      <c r="M63" s="573"/>
      <c r="N63" s="573"/>
      <c r="P63" s="572" t="s">
        <v>296</v>
      </c>
      <c r="Q63" s="573"/>
      <c r="R63" s="573"/>
      <c r="S63" s="573"/>
      <c r="T63" s="573"/>
      <c r="U63" s="573"/>
      <c r="V63" s="597"/>
      <c r="W63" s="597"/>
      <c r="X63" s="597"/>
    </row>
    <row r="64" spans="1:37" ht="9" customHeight="1" x14ac:dyDescent="0.15">
      <c r="I64" s="570" t="s">
        <v>295</v>
      </c>
      <c r="J64" s="571"/>
      <c r="K64" s="571"/>
      <c r="L64" s="571"/>
      <c r="M64" s="571"/>
      <c r="N64" s="571"/>
    </row>
    <row r="65" ht="3" hidden="1" customHeight="1" x14ac:dyDescent="0.15"/>
    <row r="66" hidden="1" x14ac:dyDescent="0.15"/>
    <row r="67" hidden="1" x14ac:dyDescent="0.15"/>
  </sheetData>
  <sheetProtection algorithmName="SHA-512" hashValue="J57lkow/vhZOenNsMJB/e+kYCwf6Zigg2wjZHfBiF0v5O3mcLmsnKw2W+ldw5Mkie0+xLbXEj1qbY0Wv+aiX6w==" saltValue="qWFQb6vll8PULZeS7c5aUA==" spinCount="100000" sheet="1" objects="1" scenarios="1"/>
  <mergeCells count="129">
    <mergeCell ref="H3:X4"/>
    <mergeCell ref="L6:V6"/>
    <mergeCell ref="B61:G62"/>
    <mergeCell ref="J34:X34"/>
    <mergeCell ref="J35:X35"/>
    <mergeCell ref="B33:I33"/>
    <mergeCell ref="B34:I34"/>
    <mergeCell ref="B35:I35"/>
    <mergeCell ref="B36:I36"/>
    <mergeCell ref="J36:X36"/>
    <mergeCell ref="S13:U13"/>
    <mergeCell ref="S12:U12"/>
    <mergeCell ref="O12:Q12"/>
    <mergeCell ref="O13:Q13"/>
    <mergeCell ref="H13:M13"/>
    <mergeCell ref="P30:Q30"/>
    <mergeCell ref="R30:X30"/>
    <mergeCell ref="C31:I31"/>
    <mergeCell ref="J31:O31"/>
    <mergeCell ref="P31:Q31"/>
    <mergeCell ref="R31:X31"/>
    <mergeCell ref="B32:I32"/>
    <mergeCell ref="J32:X32"/>
    <mergeCell ref="J33:X33"/>
    <mergeCell ref="R27:X27"/>
    <mergeCell ref="C28:I28"/>
    <mergeCell ref="J28:O28"/>
    <mergeCell ref="P28:Q28"/>
    <mergeCell ref="R28:X28"/>
    <mergeCell ref="C29:I29"/>
    <mergeCell ref="J29:O29"/>
    <mergeCell ref="P29:Q29"/>
    <mergeCell ref="R29:X29"/>
    <mergeCell ref="R24:X24"/>
    <mergeCell ref="C25:I25"/>
    <mergeCell ref="J25:O25"/>
    <mergeCell ref="P25:Q25"/>
    <mergeCell ref="R25:X25"/>
    <mergeCell ref="C26:I26"/>
    <mergeCell ref="J26:O26"/>
    <mergeCell ref="P26:Q26"/>
    <mergeCell ref="R26:X26"/>
    <mergeCell ref="P63:X63"/>
    <mergeCell ref="B18:X18"/>
    <mergeCell ref="B17:X17"/>
    <mergeCell ref="R19:X19"/>
    <mergeCell ref="P19:Q19"/>
    <mergeCell ref="J19:O19"/>
    <mergeCell ref="C19:I19"/>
    <mergeCell ref="C20:I20"/>
    <mergeCell ref="J20:O20"/>
    <mergeCell ref="P20:Q20"/>
    <mergeCell ref="R20:X20"/>
    <mergeCell ref="C21:I21"/>
    <mergeCell ref="J21:O21"/>
    <mergeCell ref="P21:Q21"/>
    <mergeCell ref="R21:X21"/>
    <mergeCell ref="C22:I22"/>
    <mergeCell ref="J22:O22"/>
    <mergeCell ref="P22:Q22"/>
    <mergeCell ref="R22:X22"/>
    <mergeCell ref="C23:I23"/>
    <mergeCell ref="J23:O23"/>
    <mergeCell ref="P23:Q23"/>
    <mergeCell ref="R23:X23"/>
    <mergeCell ref="I63:N63"/>
    <mergeCell ref="I64:N64"/>
    <mergeCell ref="B63:G63"/>
    <mergeCell ref="V59:X59"/>
    <mergeCell ref="B49:J49"/>
    <mergeCell ref="C45:E45"/>
    <mergeCell ref="L45:M45"/>
    <mergeCell ref="R44:S44"/>
    <mergeCell ref="R40:S40"/>
    <mergeCell ref="W12:X12"/>
    <mergeCell ref="W13:X13"/>
    <mergeCell ref="B13:C13"/>
    <mergeCell ref="B12:C12"/>
    <mergeCell ref="E12:F12"/>
    <mergeCell ref="E13:F13"/>
    <mergeCell ref="H12:I12"/>
    <mergeCell ref="C24:I24"/>
    <mergeCell ref="J24:O24"/>
    <mergeCell ref="P24:Q24"/>
    <mergeCell ref="C27:I27"/>
    <mergeCell ref="J27:O27"/>
    <mergeCell ref="P27:Q27"/>
    <mergeCell ref="C30:I30"/>
    <mergeCell ref="J30:O30"/>
    <mergeCell ref="B39:F39"/>
    <mergeCell ref="L42:M42"/>
    <mergeCell ref="R41:S41"/>
    <mergeCell ref="R42:S42"/>
    <mergeCell ref="R43:S43"/>
    <mergeCell ref="U40:V40"/>
    <mergeCell ref="U41:V41"/>
    <mergeCell ref="U42:V42"/>
    <mergeCell ref="U43:V43"/>
    <mergeCell ref="B46:K46"/>
    <mergeCell ref="L46:M46"/>
    <mergeCell ref="P40:Q40"/>
    <mergeCell ref="P41:Q41"/>
    <mergeCell ref="P42:Q42"/>
    <mergeCell ref="P43:Q43"/>
    <mergeCell ref="P44:Q44"/>
    <mergeCell ref="I62:N62"/>
    <mergeCell ref="O45:W45"/>
    <mergeCell ref="U44:V44"/>
    <mergeCell ref="F40:K40"/>
    <mergeCell ref="L40:M40"/>
    <mergeCell ref="Z51:AA51"/>
    <mergeCell ref="P50:S50"/>
    <mergeCell ref="B51:E51"/>
    <mergeCell ref="F51:J51"/>
    <mergeCell ref="K51:O51"/>
    <mergeCell ref="P51:S51"/>
    <mergeCell ref="B50:E50"/>
    <mergeCell ref="F50:J50"/>
    <mergeCell ref="K50:O50"/>
    <mergeCell ref="V51:W51"/>
    <mergeCell ref="C40:E40"/>
    <mergeCell ref="B52:AA52"/>
    <mergeCell ref="C43:E43"/>
    <mergeCell ref="L43:M43"/>
    <mergeCell ref="C44:E44"/>
    <mergeCell ref="L44:M44"/>
    <mergeCell ref="C41:E41"/>
    <mergeCell ref="L41:M41"/>
    <mergeCell ref="C42:E42"/>
  </mergeCells>
  <dataValidations count="2">
    <dataValidation allowBlank="1" showInputMessage="1" showErrorMessage="1" promptTitle="Uhrzeit des Spielbeginns" sqref="E13 F14:H15" xr:uid="{B7C6AB7A-01EE-7E46-B6DD-105534B92D5C}"/>
    <dataValidation allowBlank="1" showInputMessage="1" showErrorMessage="1" prompt="Wählen Sie hier von der Dropdown Liste die gewünschte Gruppe, falls es in der angegebenen Spiel- und Altersklasse mehrere Gruppen gibt." sqref="AD13:AD15" xr:uid="{59EB395E-BDF6-9F46-98A9-8D268D66AF45}"/>
  </dataValidations>
  <pageMargins left="0.11811023622047245" right="0.11811023622047245" top="0.19685039370078741" bottom="0.19685039370078741" header="0" footer="0"/>
  <pageSetup paperSize="9" scale="75" fitToHeight="0"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D173A-33BA-CB46-A67E-B8CD3DF0D034}">
  <sheetPr codeName="Tabelle2">
    <tabColor rgb="FF3366FF"/>
    <pageSetUpPr fitToPage="1"/>
  </sheetPr>
  <dimension ref="A1:AMJ76"/>
  <sheetViews>
    <sheetView view="pageBreakPreview" topLeftCell="A5" zoomScaleNormal="111" zoomScaleSheetLayoutView="100" workbookViewId="0">
      <selection activeCell="A27" sqref="A27"/>
    </sheetView>
  </sheetViews>
  <sheetFormatPr baseColWidth="10" defaultColWidth="8.83203125" defaultRowHeight="13" x14ac:dyDescent="0.15"/>
  <cols>
    <col min="1" max="14" width="4.83203125" style="16" customWidth="1"/>
    <col min="15" max="18" width="4.33203125" style="16" customWidth="1"/>
    <col min="19" max="19" width="3.5" style="16" customWidth="1"/>
    <col min="20" max="20" width="4.6640625" style="16" bestFit="1" customWidth="1"/>
    <col min="21" max="25" width="4.33203125" style="16" hidden="1" customWidth="1"/>
    <col min="26" max="28" width="11.5" style="16" hidden="1" customWidth="1"/>
    <col min="29" max="29" width="19.1640625" style="16" bestFit="1" customWidth="1"/>
    <col min="30" max="30" width="14.83203125" style="16" bestFit="1" customWidth="1"/>
    <col min="31" max="31" width="15.5" style="16" bestFit="1" customWidth="1"/>
    <col min="32" max="32" width="4.6640625" style="16" bestFit="1" customWidth="1"/>
    <col min="33" max="33" width="13.83203125" style="16" bestFit="1" customWidth="1"/>
    <col min="34" max="34" width="7.83203125" style="16" bestFit="1" customWidth="1"/>
    <col min="35" max="35" width="1.1640625" style="16" customWidth="1"/>
    <col min="36" max="43" width="11.5" style="16" customWidth="1"/>
    <col min="44" max="44" width="32.33203125" style="16" customWidth="1"/>
    <col min="45" max="45" width="9.1640625" style="16" customWidth="1"/>
    <col min="46" max="46" width="21.5" style="16" customWidth="1"/>
    <col min="47" max="47" width="26" style="16" customWidth="1"/>
    <col min="48" max="48" width="10.83203125" style="16" customWidth="1"/>
    <col min="49" max="1024" width="11.5" style="16" customWidth="1"/>
    <col min="1025" max="16384" width="8.83203125" style="81"/>
  </cols>
  <sheetData>
    <row r="1" spans="1:49" x14ac:dyDescent="0.15">
      <c r="A1" s="11"/>
      <c r="B1" s="12"/>
      <c r="C1" s="12"/>
      <c r="D1" s="12"/>
      <c r="E1" s="12"/>
      <c r="F1" s="12"/>
      <c r="G1" s="12"/>
      <c r="H1" s="12"/>
      <c r="I1" s="12"/>
      <c r="J1" s="12"/>
      <c r="K1" s="12"/>
      <c r="L1" s="12"/>
      <c r="M1" s="12"/>
      <c r="N1" s="12"/>
      <c r="O1" s="12"/>
      <c r="P1" s="12"/>
      <c r="Q1" s="12"/>
      <c r="R1" s="12"/>
      <c r="S1" s="13"/>
      <c r="T1" s="12"/>
      <c r="U1" s="12"/>
      <c r="V1" s="12"/>
      <c r="W1" s="14"/>
      <c r="X1" s="14"/>
      <c r="Y1" s="14"/>
      <c r="Z1" s="14"/>
      <c r="AA1" s="14"/>
      <c r="AB1" s="14"/>
      <c r="AC1" s="14"/>
      <c r="AD1" s="14"/>
      <c r="AE1" s="15"/>
      <c r="AF1" s="14"/>
      <c r="AG1" s="14"/>
      <c r="AH1" s="14"/>
      <c r="AI1" s="14"/>
      <c r="AJ1" s="14"/>
      <c r="AK1" s="14"/>
      <c r="AL1" s="14"/>
      <c r="AM1" s="14"/>
      <c r="AT1" s="17"/>
      <c r="AV1" s="17"/>
      <c r="AW1" s="17"/>
    </row>
    <row r="2" spans="1:49" ht="25" x14ac:dyDescent="0.15">
      <c r="A2" s="11"/>
      <c r="B2" s="12"/>
      <c r="C2" s="12"/>
      <c r="D2" s="12"/>
      <c r="E2" s="12"/>
      <c r="F2" s="18" t="s">
        <v>91</v>
      </c>
      <c r="G2" s="12"/>
      <c r="H2" s="12"/>
      <c r="I2" s="12"/>
      <c r="J2" s="12"/>
      <c r="K2" s="12"/>
      <c r="L2" s="12"/>
      <c r="M2" s="12"/>
      <c r="N2" s="12"/>
      <c r="O2" s="12"/>
      <c r="P2" s="12"/>
      <c r="Q2" s="12"/>
      <c r="R2" s="12"/>
      <c r="S2" s="13"/>
      <c r="T2" s="12"/>
      <c r="U2" s="12"/>
      <c r="V2" s="12"/>
      <c r="W2" s="14"/>
      <c r="X2" s="14"/>
      <c r="Y2" s="14"/>
      <c r="Z2" s="14"/>
      <c r="AA2" s="14"/>
      <c r="AB2" s="14"/>
      <c r="AC2" s="14"/>
      <c r="AD2" s="14"/>
      <c r="AE2" s="15"/>
      <c r="AF2" s="14"/>
      <c r="AG2" s="14"/>
      <c r="AH2" s="14"/>
      <c r="AI2" s="14"/>
      <c r="AJ2" s="14"/>
      <c r="AK2" s="14"/>
      <c r="AL2" s="14"/>
      <c r="AM2" s="14"/>
      <c r="AT2" s="17"/>
      <c r="AV2" s="17"/>
      <c r="AW2" s="17"/>
    </row>
    <row r="3" spans="1:49" s="16" customFormat="1" ht="12.75" customHeight="1" x14ac:dyDescent="0.2">
      <c r="A3" s="12"/>
      <c r="B3" s="12"/>
      <c r="C3" s="12"/>
      <c r="D3" s="12"/>
      <c r="E3" s="12"/>
      <c r="F3" s="12"/>
      <c r="G3" s="12"/>
      <c r="H3" s="12"/>
      <c r="I3" s="12"/>
      <c r="J3" s="12"/>
      <c r="K3" s="12"/>
      <c r="L3" s="12"/>
      <c r="M3" s="12"/>
      <c r="N3" s="12"/>
      <c r="O3" s="19"/>
      <c r="P3" s="19"/>
      <c r="Q3" s="19"/>
      <c r="R3" s="19"/>
      <c r="S3" s="19"/>
      <c r="T3" s="19"/>
      <c r="U3" s="12"/>
      <c r="V3" s="12"/>
      <c r="W3" s="14"/>
      <c r="X3" s="14"/>
      <c r="Y3" s="14"/>
      <c r="Z3" s="14"/>
      <c r="AA3" s="14"/>
      <c r="AB3" s="14"/>
      <c r="AC3" s="14"/>
      <c r="AD3" s="14"/>
      <c r="AE3" s="15"/>
      <c r="AF3" s="14"/>
      <c r="AG3" s="14"/>
      <c r="AH3" s="14"/>
      <c r="AI3" s="14"/>
      <c r="AJ3" s="14"/>
      <c r="AK3" s="14"/>
      <c r="AL3" s="14"/>
      <c r="AM3" s="14"/>
      <c r="AT3" s="17"/>
      <c r="AV3" s="17"/>
      <c r="AW3" s="17"/>
    </row>
    <row r="4" spans="1:49" s="16" customFormat="1" ht="8" customHeight="1" x14ac:dyDescent="0.2">
      <c r="A4" s="12"/>
      <c r="B4" s="12"/>
      <c r="C4" s="12"/>
      <c r="D4" s="12"/>
      <c r="E4" s="12"/>
      <c r="F4" s="12"/>
      <c r="G4" s="12"/>
      <c r="H4" s="12"/>
      <c r="I4" s="12"/>
      <c r="J4" s="12"/>
      <c r="K4" s="12"/>
      <c r="L4" s="12"/>
      <c r="M4" s="12"/>
      <c r="N4" s="12"/>
      <c r="O4" s="19"/>
      <c r="P4" s="19"/>
      <c r="Q4" s="19"/>
      <c r="R4" s="19"/>
      <c r="S4" s="19"/>
      <c r="T4" s="19"/>
      <c r="U4" s="12"/>
      <c r="V4" s="12"/>
      <c r="W4" s="14"/>
      <c r="X4" s="14"/>
      <c r="Y4" s="14"/>
      <c r="Z4" s="14"/>
      <c r="AA4" s="14"/>
      <c r="AB4" s="14"/>
      <c r="AC4" s="14"/>
      <c r="AD4" s="14"/>
      <c r="AE4" s="15"/>
      <c r="AF4" s="14"/>
      <c r="AG4" s="14"/>
      <c r="AH4" s="14"/>
      <c r="AI4" s="14"/>
      <c r="AJ4" s="14"/>
      <c r="AK4" s="14"/>
      <c r="AL4" s="14"/>
      <c r="AM4" s="14"/>
      <c r="AT4" s="17"/>
      <c r="AV4" s="17"/>
      <c r="AW4" s="17"/>
    </row>
    <row r="5" spans="1:49" s="16" customFormat="1" ht="15.5" customHeight="1" x14ac:dyDescent="0.2">
      <c r="A5" s="20" t="s">
        <v>44</v>
      </c>
      <c r="B5" s="12"/>
      <c r="C5" s="642" t="s">
        <v>45</v>
      </c>
      <c r="D5" s="642"/>
      <c r="E5" s="642"/>
      <c r="F5" s="642"/>
      <c r="G5" s="642"/>
      <c r="H5" s="642"/>
      <c r="I5" s="642"/>
      <c r="J5" s="642"/>
      <c r="L5" s="21" t="s">
        <v>46</v>
      </c>
      <c r="M5" s="22"/>
      <c r="N5" s="23"/>
      <c r="O5" s="642"/>
      <c r="P5" s="642"/>
      <c r="Q5" s="642"/>
      <c r="R5" s="642"/>
      <c r="S5" s="642"/>
      <c r="T5" s="642"/>
      <c r="U5" s="12"/>
      <c r="V5" s="12"/>
      <c r="W5" s="14"/>
      <c r="X5" s="14"/>
      <c r="Y5" s="14"/>
      <c r="Z5" s="14"/>
      <c r="AA5" s="14"/>
      <c r="AB5" s="14"/>
      <c r="AC5" s="14"/>
      <c r="AD5" s="14"/>
      <c r="AE5" s="14"/>
      <c r="AF5" s="14"/>
      <c r="AG5" s="14"/>
      <c r="AH5" s="14"/>
      <c r="AI5" s="14"/>
      <c r="AJ5" s="14"/>
      <c r="AK5" s="14"/>
      <c r="AL5" s="14"/>
      <c r="AM5" s="14"/>
      <c r="AT5" s="17"/>
      <c r="AV5" s="17"/>
      <c r="AW5" s="17"/>
    </row>
    <row r="6" spans="1:49" s="16" customFormat="1" ht="15.5" customHeight="1" x14ac:dyDescent="0.2">
      <c r="A6" s="20" t="s">
        <v>47</v>
      </c>
      <c r="B6" s="12"/>
      <c r="C6" s="642"/>
      <c r="D6" s="642"/>
      <c r="E6" s="642"/>
      <c r="F6" s="642"/>
      <c r="G6" s="642"/>
      <c r="H6" s="642"/>
      <c r="I6" s="642"/>
      <c r="J6" s="642"/>
      <c r="K6" s="12"/>
      <c r="L6" s="643" t="s">
        <v>6</v>
      </c>
      <c r="M6" s="643"/>
      <c r="N6" s="12"/>
      <c r="O6" s="642"/>
      <c r="P6" s="642"/>
      <c r="Q6" s="642"/>
      <c r="R6" s="642"/>
      <c r="S6" s="642"/>
      <c r="T6" s="642"/>
      <c r="U6" s="12"/>
      <c r="V6" s="12"/>
      <c r="W6" s="14"/>
      <c r="X6" s="14"/>
      <c r="Y6" s="14"/>
      <c r="Z6" s="14"/>
      <c r="AA6" s="14"/>
      <c r="AB6" s="14"/>
      <c r="AC6" s="14"/>
      <c r="AD6" s="14"/>
      <c r="AE6" s="15"/>
      <c r="AF6" s="14"/>
      <c r="AG6" s="14"/>
      <c r="AH6" s="14"/>
      <c r="AI6" s="14"/>
      <c r="AJ6" s="14"/>
      <c r="AK6" s="14"/>
      <c r="AL6" s="14"/>
      <c r="AM6" s="14"/>
      <c r="AT6" s="17"/>
      <c r="AV6" s="17"/>
      <c r="AW6" s="17"/>
    </row>
    <row r="7" spans="1:49" s="16" customFormat="1" ht="15.5" customHeight="1" x14ac:dyDescent="0.2">
      <c r="A7" s="24" t="s">
        <v>48</v>
      </c>
      <c r="B7" s="25"/>
      <c r="C7" s="644"/>
      <c r="D7" s="644"/>
      <c r="E7" s="644"/>
      <c r="F7" s="644"/>
      <c r="G7" s="644"/>
      <c r="H7" s="644"/>
      <c r="I7" s="644"/>
      <c r="J7" s="644"/>
      <c r="K7" s="12"/>
      <c r="L7" s="643" t="s">
        <v>13</v>
      </c>
      <c r="M7" s="643"/>
      <c r="N7" s="26"/>
      <c r="O7" s="642"/>
      <c r="P7" s="642"/>
      <c r="Q7" s="642"/>
      <c r="R7" s="642"/>
      <c r="S7" s="642"/>
      <c r="T7" s="642"/>
      <c r="U7" s="12"/>
      <c r="V7" s="12"/>
      <c r="W7" s="14"/>
      <c r="X7" s="14"/>
      <c r="Y7" s="14"/>
      <c r="Z7" s="14"/>
      <c r="AA7" s="14"/>
      <c r="AB7" s="14"/>
      <c r="AC7" s="14"/>
      <c r="AD7" s="14"/>
      <c r="AE7" s="14"/>
      <c r="AF7" s="14"/>
      <c r="AG7" s="14"/>
      <c r="AH7" s="14"/>
      <c r="AI7" s="14"/>
      <c r="AJ7" s="14"/>
      <c r="AK7" s="14"/>
      <c r="AL7" s="14"/>
      <c r="AM7" s="14"/>
      <c r="AT7" s="17"/>
      <c r="AV7" s="17"/>
      <c r="AW7" s="17"/>
    </row>
    <row r="8" spans="1:49" s="16" customFormat="1" ht="14" thickBot="1" x14ac:dyDescent="0.25">
      <c r="A8" s="12"/>
      <c r="B8" s="12"/>
      <c r="C8" s="12"/>
      <c r="D8" s="12"/>
      <c r="E8" s="12"/>
      <c r="F8" s="12"/>
      <c r="G8" s="12"/>
      <c r="H8" s="12"/>
      <c r="I8" s="12"/>
      <c r="J8" s="12"/>
      <c r="K8" s="12"/>
      <c r="M8" s="12"/>
      <c r="N8" s="12"/>
      <c r="O8" s="27"/>
      <c r="P8" s="27"/>
      <c r="Q8" s="27"/>
      <c r="R8" s="27"/>
      <c r="S8" s="27"/>
      <c r="T8" s="12"/>
      <c r="U8" s="12"/>
      <c r="V8" s="12"/>
      <c r="W8" s="14"/>
      <c r="X8" s="14"/>
      <c r="Y8" s="14"/>
      <c r="Z8" s="14"/>
      <c r="AA8" s="14"/>
      <c r="AB8" s="14"/>
      <c r="AC8" s="14"/>
      <c r="AD8" s="14"/>
      <c r="AE8" s="15"/>
      <c r="AF8" s="14"/>
      <c r="AG8" s="14"/>
      <c r="AH8" s="14"/>
      <c r="AI8" s="14"/>
      <c r="AJ8" s="14"/>
      <c r="AK8" s="14"/>
      <c r="AL8" s="14"/>
      <c r="AM8" s="14"/>
      <c r="AT8" s="17"/>
      <c r="AV8" s="17"/>
      <c r="AW8" s="17"/>
    </row>
    <row r="9" spans="1:49" s="16" customFormat="1" ht="17" thickBot="1" x14ac:dyDescent="0.25">
      <c r="A9" s="28" t="s">
        <v>49</v>
      </c>
      <c r="B9" s="29"/>
      <c r="C9" s="29"/>
      <c r="D9" s="29"/>
      <c r="E9" s="29"/>
      <c r="F9" s="29"/>
      <c r="G9" s="29"/>
      <c r="H9" s="29"/>
      <c r="I9" s="29"/>
      <c r="J9" s="638" t="s">
        <v>50</v>
      </c>
      <c r="K9" s="638"/>
      <c r="L9" s="638"/>
      <c r="M9" s="638"/>
      <c r="N9" s="30"/>
      <c r="O9" s="639" t="str">
        <f>IF(J9="Halle","Bitte die maximal 12 Spieler","Bitte die maximal 16 Spieler")</f>
        <v>Bitte die maximal 12 Spieler</v>
      </c>
      <c r="P9" s="639"/>
      <c r="Q9" s="639"/>
      <c r="R9" s="639"/>
      <c r="S9" s="639"/>
      <c r="T9" s="12"/>
      <c r="U9" s="12"/>
      <c r="V9" s="12"/>
      <c r="W9" s="14"/>
      <c r="X9" s="14"/>
      <c r="Y9" s="14"/>
      <c r="Z9" s="14"/>
      <c r="AA9" s="14"/>
      <c r="AB9" s="14"/>
      <c r="AC9" s="14"/>
      <c r="AD9" s="14"/>
      <c r="AE9" s="15"/>
      <c r="AF9" s="14"/>
      <c r="AG9" s="14"/>
      <c r="AH9" s="14"/>
      <c r="AI9" s="14"/>
      <c r="AJ9" s="14"/>
      <c r="AK9" s="14"/>
      <c r="AL9" s="14"/>
      <c r="AM9" s="14"/>
      <c r="AT9" s="17"/>
      <c r="AV9" s="17"/>
      <c r="AW9" s="17"/>
    </row>
    <row r="10" spans="1:49" s="16" customFormat="1" ht="10" customHeight="1" thickBot="1" x14ac:dyDescent="0.25">
      <c r="A10" s="27"/>
      <c r="B10" s="27"/>
      <c r="C10" s="27"/>
      <c r="D10" s="27"/>
      <c r="E10" s="27"/>
      <c r="F10" s="27"/>
      <c r="G10" s="27"/>
      <c r="H10" s="27"/>
      <c r="I10" s="27"/>
      <c r="J10" s="27"/>
      <c r="K10" s="27"/>
      <c r="L10" s="27"/>
      <c r="M10" s="27"/>
      <c r="N10" s="31"/>
      <c r="O10" s="640" t="s">
        <v>51</v>
      </c>
      <c r="P10" s="640"/>
      <c r="Q10" s="640"/>
      <c r="R10" s="640"/>
      <c r="S10" s="640"/>
      <c r="T10" s="27"/>
      <c r="U10" s="12"/>
      <c r="V10" s="12"/>
      <c r="W10" s="14"/>
      <c r="X10" s="14"/>
      <c r="Y10" s="14"/>
      <c r="Z10" s="14"/>
      <c r="AA10" s="14"/>
      <c r="AB10" s="14"/>
      <c r="AC10" s="14"/>
      <c r="AD10" s="14"/>
      <c r="AE10" s="15"/>
      <c r="AF10" s="14"/>
      <c r="AG10" s="14"/>
      <c r="AH10" s="14"/>
      <c r="AI10" s="14"/>
      <c r="AJ10" s="14"/>
      <c r="AK10" s="14"/>
      <c r="AL10" s="14"/>
      <c r="AM10" s="14"/>
      <c r="AT10" s="17"/>
      <c r="AV10" s="17"/>
      <c r="AW10" s="17"/>
    </row>
    <row r="11" spans="1:49" s="16" customFormat="1" ht="32" customHeight="1" x14ac:dyDescent="0.2">
      <c r="A11" s="32" t="s">
        <v>52</v>
      </c>
      <c r="B11" s="641" t="s">
        <v>2</v>
      </c>
      <c r="C11" s="641"/>
      <c r="D11" s="641"/>
      <c r="E11" s="641"/>
      <c r="F11" s="641" t="s">
        <v>53</v>
      </c>
      <c r="G11" s="641"/>
      <c r="H11" s="641"/>
      <c r="I11" s="641"/>
      <c r="J11" s="641" t="s">
        <v>54</v>
      </c>
      <c r="K11" s="641"/>
      <c r="L11" s="641" t="s">
        <v>3</v>
      </c>
      <c r="M11" s="641"/>
      <c r="N11" s="641"/>
      <c r="O11" s="33" t="s">
        <v>55</v>
      </c>
      <c r="P11" s="33" t="s">
        <v>56</v>
      </c>
      <c r="Q11" s="33" t="s">
        <v>57</v>
      </c>
      <c r="R11" s="33" t="s">
        <v>58</v>
      </c>
      <c r="S11" s="34" t="s">
        <v>59</v>
      </c>
      <c r="T11" s="35" t="s">
        <v>60</v>
      </c>
      <c r="U11" s="12"/>
      <c r="V11" s="12"/>
      <c r="W11" s="14"/>
      <c r="X11" s="14"/>
      <c r="Y11" s="14"/>
      <c r="Z11" s="14"/>
      <c r="AA11" s="14"/>
      <c r="AB11" s="14"/>
      <c r="AC11" s="14"/>
      <c r="AD11" s="14"/>
      <c r="AE11" s="15"/>
      <c r="AF11" s="14"/>
      <c r="AG11" s="14"/>
      <c r="AH11" s="14"/>
      <c r="AI11" s="14"/>
      <c r="AJ11" s="14"/>
      <c r="AK11" s="14"/>
      <c r="AL11" s="14"/>
      <c r="AM11" s="14"/>
      <c r="AT11" s="17"/>
      <c r="AV11" s="17"/>
      <c r="AW11" s="17"/>
    </row>
    <row r="12" spans="1:49" s="16" customFormat="1" ht="13.5" customHeight="1" x14ac:dyDescent="0.2">
      <c r="A12" s="36"/>
      <c r="B12" s="650"/>
      <c r="C12" s="650"/>
      <c r="D12" s="650"/>
      <c r="E12" s="650"/>
      <c r="F12" s="651"/>
      <c r="G12" s="651"/>
      <c r="H12" s="651"/>
      <c r="I12" s="651"/>
      <c r="J12" s="652"/>
      <c r="K12" s="652"/>
      <c r="L12" s="653"/>
      <c r="M12" s="653"/>
      <c r="N12" s="653"/>
      <c r="O12" s="37"/>
      <c r="P12" s="37"/>
      <c r="Q12" s="37"/>
      <c r="R12" s="37"/>
      <c r="S12" s="37"/>
      <c r="T12" s="38"/>
      <c r="U12" s="12"/>
      <c r="V12" s="12"/>
      <c r="W12" s="14"/>
      <c r="X12" s="14"/>
      <c r="Y12" s="14"/>
      <c r="Z12" s="14"/>
      <c r="AA12" s="14"/>
      <c r="AB12" s="14"/>
      <c r="AC12" s="14"/>
      <c r="AD12" s="14"/>
      <c r="AE12" s="15"/>
      <c r="AF12" s="14"/>
      <c r="AG12" s="14"/>
      <c r="AH12" s="14"/>
      <c r="AI12" s="14"/>
      <c r="AJ12" s="14"/>
      <c r="AK12" s="14"/>
      <c r="AL12" s="14"/>
      <c r="AM12" s="14"/>
      <c r="AT12" s="17"/>
      <c r="AV12" s="17"/>
      <c r="AW12" s="17"/>
    </row>
    <row r="13" spans="1:49" s="16" customFormat="1" ht="13.5" customHeight="1" x14ac:dyDescent="0.2">
      <c r="A13" s="39"/>
      <c r="B13" s="645"/>
      <c r="C13" s="645"/>
      <c r="D13" s="645"/>
      <c r="E13" s="645"/>
      <c r="F13" s="646"/>
      <c r="G13" s="646"/>
      <c r="H13" s="646"/>
      <c r="I13" s="646"/>
      <c r="J13" s="649"/>
      <c r="K13" s="649"/>
      <c r="L13" s="648"/>
      <c r="M13" s="648"/>
      <c r="N13" s="648"/>
      <c r="O13" s="40"/>
      <c r="P13" s="40"/>
      <c r="Q13" s="40"/>
      <c r="R13" s="40"/>
      <c r="S13" s="40"/>
      <c r="T13" s="41"/>
      <c r="U13" s="12"/>
      <c r="V13" s="12"/>
      <c r="W13" s="14"/>
      <c r="X13" s="14"/>
      <c r="Y13" s="14"/>
      <c r="Z13" s="14"/>
      <c r="AA13" s="14"/>
      <c r="AB13" s="14"/>
      <c r="AC13" s="14"/>
      <c r="AD13" s="14"/>
      <c r="AE13" s="15"/>
      <c r="AF13" s="14"/>
      <c r="AG13" s="14"/>
      <c r="AH13" s="14"/>
      <c r="AI13" s="14"/>
      <c r="AJ13" s="14"/>
      <c r="AK13" s="14"/>
      <c r="AL13" s="14"/>
      <c r="AM13" s="14"/>
      <c r="AT13" s="17"/>
      <c r="AV13" s="17"/>
      <c r="AW13" s="17"/>
    </row>
    <row r="14" spans="1:49" s="16" customFormat="1" ht="13.5" customHeight="1" x14ac:dyDescent="0.2">
      <c r="A14" s="36"/>
      <c r="B14" s="645"/>
      <c r="C14" s="645"/>
      <c r="D14" s="645"/>
      <c r="E14" s="645"/>
      <c r="F14" s="646"/>
      <c r="G14" s="646"/>
      <c r="H14" s="646"/>
      <c r="I14" s="646"/>
      <c r="J14" s="647"/>
      <c r="K14" s="647"/>
      <c r="L14" s="648"/>
      <c r="M14" s="648"/>
      <c r="N14" s="648"/>
      <c r="O14" s="40"/>
      <c r="P14" s="40"/>
      <c r="Q14" s="40"/>
      <c r="R14" s="40"/>
      <c r="S14" s="40"/>
      <c r="T14" s="41"/>
      <c r="U14" s="12"/>
      <c r="V14" s="12"/>
      <c r="W14" s="14"/>
      <c r="X14" s="14"/>
      <c r="Y14" s="14"/>
      <c r="Z14" s="14"/>
      <c r="AA14" s="14"/>
      <c r="AB14" s="14"/>
      <c r="AC14" s="14"/>
      <c r="AD14" s="14"/>
      <c r="AE14" s="15"/>
      <c r="AF14" s="14"/>
      <c r="AG14" s="14"/>
      <c r="AH14" s="14"/>
      <c r="AI14" s="14"/>
      <c r="AJ14" s="14"/>
      <c r="AK14" s="14"/>
      <c r="AL14" s="14"/>
      <c r="AM14" s="14"/>
      <c r="AT14" s="17"/>
      <c r="AV14" s="17"/>
      <c r="AW14" s="17"/>
    </row>
    <row r="15" spans="1:49" s="16" customFormat="1" ht="13.5" customHeight="1" x14ac:dyDescent="0.2">
      <c r="A15" s="42"/>
      <c r="B15" s="43"/>
      <c r="C15" s="44"/>
      <c r="D15" s="44"/>
      <c r="E15" s="45"/>
      <c r="F15" s="46"/>
      <c r="G15" s="44"/>
      <c r="H15" s="44"/>
      <c r="I15" s="45"/>
      <c r="J15" s="47"/>
      <c r="K15" s="48"/>
      <c r="L15" s="49"/>
      <c r="M15" s="50"/>
      <c r="N15" s="51"/>
      <c r="O15" s="40"/>
      <c r="P15" s="40"/>
      <c r="Q15" s="40"/>
      <c r="R15" s="40"/>
      <c r="S15" s="40"/>
      <c r="T15" s="41"/>
      <c r="U15" s="12"/>
      <c r="V15" s="12"/>
      <c r="W15" s="14"/>
      <c r="X15" s="14"/>
      <c r="Y15" s="14"/>
      <c r="Z15" s="14"/>
      <c r="AA15" s="14"/>
      <c r="AB15" s="14"/>
      <c r="AC15" s="14"/>
      <c r="AD15" s="14"/>
      <c r="AE15" s="15"/>
      <c r="AF15" s="14"/>
      <c r="AG15" s="14"/>
      <c r="AH15" s="14"/>
      <c r="AI15" s="14"/>
      <c r="AJ15" s="14"/>
      <c r="AK15" s="14"/>
      <c r="AL15" s="14"/>
      <c r="AM15" s="14"/>
      <c r="AT15" s="17"/>
      <c r="AV15" s="17"/>
      <c r="AW15" s="17"/>
    </row>
    <row r="16" spans="1:49" s="16" customFormat="1" ht="13.5" customHeight="1" x14ac:dyDescent="0.2">
      <c r="A16" s="42"/>
      <c r="B16" s="43"/>
      <c r="C16" s="44"/>
      <c r="D16" s="44"/>
      <c r="E16" s="45"/>
      <c r="F16" s="46"/>
      <c r="G16" s="44"/>
      <c r="H16" s="44"/>
      <c r="I16" s="45"/>
      <c r="J16" s="47"/>
      <c r="K16" s="48"/>
      <c r="L16" s="49"/>
      <c r="M16" s="50"/>
      <c r="N16" s="51"/>
      <c r="O16" s="40"/>
      <c r="P16" s="40"/>
      <c r="Q16" s="40"/>
      <c r="R16" s="40"/>
      <c r="S16" s="40"/>
      <c r="T16" s="41"/>
      <c r="U16" s="12"/>
      <c r="V16" s="12"/>
      <c r="W16" s="14"/>
      <c r="X16" s="14"/>
      <c r="Y16" s="14"/>
      <c r="Z16" s="14"/>
      <c r="AA16" s="14"/>
      <c r="AB16" s="14"/>
      <c r="AC16" s="14"/>
      <c r="AD16" s="14"/>
      <c r="AE16" s="15"/>
      <c r="AF16" s="14"/>
      <c r="AG16" s="14"/>
      <c r="AH16" s="14"/>
      <c r="AI16" s="14"/>
      <c r="AJ16" s="14"/>
      <c r="AK16" s="14"/>
      <c r="AL16" s="14"/>
      <c r="AM16" s="14"/>
      <c r="AT16" s="17"/>
      <c r="AV16" s="17"/>
      <c r="AW16" s="17"/>
    </row>
    <row r="17" spans="1:49" s="16" customFormat="1" ht="13.5" customHeight="1" x14ac:dyDescent="0.2">
      <c r="A17" s="39"/>
      <c r="B17" s="645"/>
      <c r="C17" s="645"/>
      <c r="D17" s="645"/>
      <c r="E17" s="645"/>
      <c r="F17" s="646"/>
      <c r="G17" s="646"/>
      <c r="H17" s="646"/>
      <c r="I17" s="646"/>
      <c r="J17" s="649"/>
      <c r="K17" s="649"/>
      <c r="L17" s="648"/>
      <c r="M17" s="648"/>
      <c r="N17" s="648"/>
      <c r="O17" s="40"/>
      <c r="P17" s="40"/>
      <c r="Q17" s="40"/>
      <c r="R17" s="40"/>
      <c r="S17" s="40"/>
      <c r="T17" s="41"/>
      <c r="U17" s="12"/>
      <c r="V17" s="12"/>
      <c r="W17" s="14"/>
      <c r="X17" s="14"/>
      <c r="Y17" s="14"/>
      <c r="Z17" s="14"/>
      <c r="AA17" s="14"/>
      <c r="AB17" s="14"/>
      <c r="AC17" s="14"/>
      <c r="AD17" s="14"/>
      <c r="AE17" s="15"/>
      <c r="AF17" s="14"/>
      <c r="AG17" s="14"/>
      <c r="AH17" s="14"/>
      <c r="AI17" s="14"/>
      <c r="AJ17" s="14"/>
      <c r="AK17" s="14"/>
      <c r="AL17" s="14"/>
      <c r="AM17" s="14"/>
      <c r="AT17" s="17"/>
      <c r="AV17" s="17"/>
      <c r="AW17" s="17"/>
    </row>
    <row r="18" spans="1:49" s="16" customFormat="1" ht="13.5" customHeight="1" x14ac:dyDescent="0.2">
      <c r="A18" s="36"/>
      <c r="B18" s="645"/>
      <c r="C18" s="645"/>
      <c r="D18" s="645"/>
      <c r="E18" s="645"/>
      <c r="F18" s="646"/>
      <c r="G18" s="646"/>
      <c r="H18" s="646"/>
      <c r="I18" s="646"/>
      <c r="J18" s="649"/>
      <c r="K18" s="649"/>
      <c r="L18" s="648"/>
      <c r="M18" s="648"/>
      <c r="N18" s="648"/>
      <c r="O18" s="40"/>
      <c r="P18" s="40"/>
      <c r="Q18" s="40"/>
      <c r="R18" s="40"/>
      <c r="S18" s="40"/>
      <c r="T18" s="41"/>
      <c r="U18" s="12"/>
      <c r="V18" s="12"/>
      <c r="W18" s="14"/>
      <c r="X18" s="14"/>
      <c r="Y18" s="14"/>
      <c r="Z18" s="14"/>
      <c r="AA18" s="14"/>
      <c r="AB18" s="14"/>
      <c r="AC18" s="14"/>
      <c r="AD18" s="14"/>
      <c r="AE18" s="15"/>
      <c r="AF18" s="14"/>
      <c r="AG18" s="14"/>
      <c r="AH18" s="14"/>
      <c r="AI18" s="14"/>
      <c r="AJ18" s="14"/>
      <c r="AK18" s="14"/>
      <c r="AL18" s="14"/>
      <c r="AM18" s="14"/>
      <c r="AT18" s="17"/>
      <c r="AV18" s="17"/>
      <c r="AW18" s="17"/>
    </row>
    <row r="19" spans="1:49" s="16" customFormat="1" ht="13.5" customHeight="1" x14ac:dyDescent="0.2">
      <c r="A19" s="39"/>
      <c r="B19" s="645"/>
      <c r="C19" s="645"/>
      <c r="D19" s="645"/>
      <c r="E19" s="645"/>
      <c r="F19" s="646"/>
      <c r="G19" s="646"/>
      <c r="H19" s="646"/>
      <c r="I19" s="646"/>
      <c r="J19" s="649"/>
      <c r="K19" s="649"/>
      <c r="L19" s="648"/>
      <c r="M19" s="648"/>
      <c r="N19" s="648"/>
      <c r="O19" s="40"/>
      <c r="P19" s="40"/>
      <c r="Q19" s="40"/>
      <c r="R19" s="40"/>
      <c r="S19" s="40"/>
      <c r="T19" s="41"/>
      <c r="U19" s="12"/>
      <c r="V19" s="12"/>
      <c r="W19" s="14"/>
      <c r="X19" s="14"/>
      <c r="Y19" s="14"/>
      <c r="Z19" s="14"/>
      <c r="AA19" s="14"/>
      <c r="AB19" s="14"/>
      <c r="AC19" s="14"/>
      <c r="AD19" s="14"/>
      <c r="AE19" s="15"/>
      <c r="AF19" s="14"/>
      <c r="AG19" s="14"/>
      <c r="AH19" s="14"/>
      <c r="AI19" s="14"/>
      <c r="AJ19" s="14"/>
      <c r="AK19" s="14"/>
      <c r="AL19" s="14"/>
      <c r="AM19" s="14"/>
      <c r="AT19" s="17"/>
      <c r="AV19" s="17"/>
      <c r="AW19" s="17"/>
    </row>
    <row r="20" spans="1:49" s="16" customFormat="1" ht="13.5" customHeight="1" x14ac:dyDescent="0.2">
      <c r="A20" s="36"/>
      <c r="B20" s="645"/>
      <c r="C20" s="645"/>
      <c r="D20" s="645"/>
      <c r="E20" s="645"/>
      <c r="F20" s="646"/>
      <c r="G20" s="646"/>
      <c r="H20" s="646"/>
      <c r="I20" s="646"/>
      <c r="J20" s="649"/>
      <c r="K20" s="649"/>
      <c r="L20" s="648"/>
      <c r="M20" s="648"/>
      <c r="N20" s="648"/>
      <c r="O20" s="40"/>
      <c r="P20" s="40"/>
      <c r="Q20" s="40"/>
      <c r="R20" s="40"/>
      <c r="S20" s="40"/>
      <c r="T20" s="41"/>
      <c r="U20" s="12"/>
      <c r="V20" s="12"/>
      <c r="W20" s="14"/>
      <c r="X20" s="14"/>
      <c r="Y20" s="14"/>
      <c r="Z20" s="14"/>
      <c r="AA20" s="14"/>
      <c r="AB20" s="14"/>
      <c r="AC20" s="14"/>
      <c r="AD20" s="14"/>
      <c r="AE20" s="15"/>
      <c r="AF20" s="14"/>
      <c r="AG20" s="14"/>
      <c r="AH20" s="14"/>
      <c r="AI20" s="14"/>
      <c r="AJ20" s="14"/>
      <c r="AK20" s="14"/>
      <c r="AL20" s="14"/>
      <c r="AM20" s="14"/>
      <c r="AT20" s="17"/>
      <c r="AV20" s="17"/>
      <c r="AW20" s="17"/>
    </row>
    <row r="21" spans="1:49" s="16" customFormat="1" ht="13.5" customHeight="1" x14ac:dyDescent="0.2">
      <c r="A21" s="39"/>
      <c r="B21" s="645"/>
      <c r="C21" s="645"/>
      <c r="D21" s="645"/>
      <c r="E21" s="645"/>
      <c r="F21" s="646"/>
      <c r="G21" s="646"/>
      <c r="H21" s="646"/>
      <c r="I21" s="646"/>
      <c r="J21" s="649"/>
      <c r="K21" s="649"/>
      <c r="L21" s="648"/>
      <c r="M21" s="648"/>
      <c r="N21" s="648"/>
      <c r="O21" s="40"/>
      <c r="P21" s="40"/>
      <c r="Q21" s="40"/>
      <c r="R21" s="40"/>
      <c r="S21" s="40"/>
      <c r="T21" s="41"/>
      <c r="U21" s="12"/>
      <c r="V21" s="12"/>
      <c r="W21" s="14"/>
      <c r="X21" s="14"/>
      <c r="Y21" s="14"/>
      <c r="Z21" s="14"/>
      <c r="AA21" s="14"/>
      <c r="AB21" s="14"/>
      <c r="AC21" s="14"/>
      <c r="AD21" s="14"/>
      <c r="AE21" s="15"/>
      <c r="AF21" s="14"/>
      <c r="AG21" s="14"/>
      <c r="AH21" s="14"/>
      <c r="AI21" s="14"/>
      <c r="AJ21" s="14"/>
      <c r="AK21" s="14"/>
      <c r="AL21" s="14"/>
      <c r="AM21" s="14"/>
      <c r="AT21" s="17"/>
      <c r="AV21" s="17"/>
      <c r="AW21" s="17"/>
    </row>
    <row r="22" spans="1:49" s="16" customFormat="1" ht="13.5" customHeight="1" x14ac:dyDescent="0.2">
      <c r="A22" s="36"/>
      <c r="B22" s="645"/>
      <c r="C22" s="645"/>
      <c r="D22" s="645"/>
      <c r="E22" s="645"/>
      <c r="F22" s="646"/>
      <c r="G22" s="646"/>
      <c r="H22" s="646"/>
      <c r="I22" s="646"/>
      <c r="J22" s="649"/>
      <c r="K22" s="649"/>
      <c r="L22" s="648"/>
      <c r="M22" s="648"/>
      <c r="N22" s="648"/>
      <c r="O22" s="40"/>
      <c r="P22" s="40"/>
      <c r="Q22" s="40"/>
      <c r="R22" s="40"/>
      <c r="S22" s="40"/>
      <c r="T22" s="41"/>
      <c r="U22" s="12"/>
      <c r="V22" s="12"/>
      <c r="W22" s="14"/>
      <c r="X22" s="14"/>
      <c r="Y22" s="14"/>
      <c r="Z22" s="14"/>
      <c r="AA22" s="14"/>
      <c r="AB22" s="14"/>
      <c r="AC22" s="14"/>
      <c r="AD22" s="14"/>
      <c r="AE22" s="15"/>
      <c r="AF22" s="14"/>
      <c r="AG22" s="14"/>
      <c r="AH22" s="14"/>
      <c r="AI22" s="14"/>
      <c r="AJ22" s="14"/>
      <c r="AK22" s="14"/>
      <c r="AL22" s="14"/>
      <c r="AM22" s="14"/>
      <c r="AT22" s="17"/>
      <c r="AV22" s="17"/>
      <c r="AW22" s="17"/>
    </row>
    <row r="23" spans="1:49" s="16" customFormat="1" ht="13.5" customHeight="1" x14ac:dyDescent="0.2">
      <c r="A23" s="39"/>
      <c r="B23" s="645"/>
      <c r="C23" s="645"/>
      <c r="D23" s="645"/>
      <c r="E23" s="645"/>
      <c r="F23" s="646"/>
      <c r="G23" s="646"/>
      <c r="H23" s="646"/>
      <c r="I23" s="646"/>
      <c r="J23" s="649"/>
      <c r="K23" s="649"/>
      <c r="L23" s="648"/>
      <c r="M23" s="648"/>
      <c r="N23" s="648"/>
      <c r="O23" s="40"/>
      <c r="P23" s="40"/>
      <c r="Q23" s="40"/>
      <c r="R23" s="40"/>
      <c r="S23" s="40"/>
      <c r="T23" s="41"/>
      <c r="U23" s="12"/>
      <c r="V23" s="12"/>
      <c r="W23" s="14"/>
      <c r="X23" s="14"/>
      <c r="Y23" s="14"/>
      <c r="Z23" s="14"/>
      <c r="AA23" s="14"/>
      <c r="AB23" s="14"/>
      <c r="AC23" s="14"/>
      <c r="AD23" s="14"/>
      <c r="AE23" s="15"/>
      <c r="AF23" s="14"/>
      <c r="AG23" s="14"/>
      <c r="AH23" s="14"/>
      <c r="AI23" s="14"/>
      <c r="AJ23" s="14"/>
      <c r="AK23" s="14"/>
      <c r="AL23" s="14"/>
      <c r="AM23" s="14"/>
    </row>
    <row r="24" spans="1:49" s="16" customFormat="1" ht="13.5" customHeight="1" x14ac:dyDescent="0.2">
      <c r="A24" s="36"/>
      <c r="B24" s="645"/>
      <c r="C24" s="645"/>
      <c r="D24" s="645"/>
      <c r="E24" s="645"/>
      <c r="F24" s="646"/>
      <c r="G24" s="646"/>
      <c r="H24" s="646"/>
      <c r="I24" s="646"/>
      <c r="J24" s="649"/>
      <c r="K24" s="649"/>
      <c r="L24" s="648"/>
      <c r="M24" s="648"/>
      <c r="N24" s="648"/>
      <c r="O24" s="40"/>
      <c r="P24" s="40"/>
      <c r="Q24" s="40"/>
      <c r="R24" s="40"/>
      <c r="S24" s="40"/>
      <c r="T24" s="41"/>
      <c r="U24" s="12"/>
      <c r="V24" s="12"/>
      <c r="W24" s="14"/>
      <c r="X24" s="14"/>
      <c r="Y24" s="14"/>
      <c r="Z24" s="14"/>
      <c r="AA24" s="14"/>
      <c r="AB24" s="14"/>
      <c r="AC24" s="14"/>
      <c r="AD24" s="14"/>
      <c r="AE24" s="14"/>
      <c r="AF24" s="14"/>
      <c r="AG24" s="14"/>
      <c r="AH24" s="14"/>
      <c r="AI24" s="14"/>
      <c r="AJ24" s="14"/>
      <c r="AK24" s="14"/>
      <c r="AL24" s="14"/>
      <c r="AM24" s="14"/>
    </row>
    <row r="25" spans="1:49" s="16" customFormat="1" ht="13.5" customHeight="1" x14ac:dyDescent="0.2">
      <c r="A25" s="39"/>
      <c r="B25" s="645"/>
      <c r="C25" s="645"/>
      <c r="D25" s="645"/>
      <c r="E25" s="645"/>
      <c r="F25" s="646"/>
      <c r="G25" s="646"/>
      <c r="H25" s="646"/>
      <c r="I25" s="646"/>
      <c r="J25" s="649"/>
      <c r="K25" s="649"/>
      <c r="L25" s="648"/>
      <c r="M25" s="648"/>
      <c r="N25" s="648"/>
      <c r="O25" s="40"/>
      <c r="P25" s="40"/>
      <c r="Q25" s="40"/>
      <c r="R25" s="40"/>
      <c r="S25" s="40"/>
      <c r="T25" s="41"/>
      <c r="U25" s="12"/>
      <c r="V25" s="12"/>
      <c r="W25" s="14"/>
      <c r="X25" s="14"/>
      <c r="Y25" s="14"/>
      <c r="Z25" s="14"/>
      <c r="AA25" s="14"/>
      <c r="AB25" s="14"/>
      <c r="AC25" s="14"/>
      <c r="AD25" s="14"/>
      <c r="AE25" s="14"/>
      <c r="AF25" s="14"/>
      <c r="AG25" s="14"/>
      <c r="AH25" s="14"/>
      <c r="AI25" s="14"/>
      <c r="AJ25" s="14"/>
      <c r="AK25" s="14"/>
      <c r="AL25" s="14"/>
      <c r="AM25" s="14"/>
    </row>
    <row r="26" spans="1:49" s="16" customFormat="1" ht="13.5" customHeight="1" x14ac:dyDescent="0.2">
      <c r="A26" s="36"/>
      <c r="B26" s="645"/>
      <c r="C26" s="645"/>
      <c r="D26" s="645"/>
      <c r="E26" s="645"/>
      <c r="F26" s="646"/>
      <c r="G26" s="646"/>
      <c r="H26" s="646"/>
      <c r="I26" s="646"/>
      <c r="J26" s="649"/>
      <c r="K26" s="649"/>
      <c r="L26" s="648"/>
      <c r="M26" s="648"/>
      <c r="N26" s="648"/>
      <c r="O26" s="40"/>
      <c r="P26" s="40"/>
      <c r="Q26" s="40"/>
      <c r="R26" s="40"/>
      <c r="S26" s="40"/>
      <c r="T26" s="41"/>
      <c r="U26" s="12"/>
      <c r="V26" s="12"/>
      <c r="W26" s="14"/>
      <c r="X26" s="14"/>
      <c r="Y26" s="14"/>
      <c r="Z26" s="14"/>
      <c r="AA26" s="14"/>
      <c r="AB26" s="14"/>
      <c r="AC26" s="14"/>
      <c r="AD26" s="14"/>
      <c r="AE26" s="14"/>
      <c r="AF26" s="14"/>
      <c r="AG26" s="14"/>
      <c r="AH26" s="14"/>
      <c r="AI26" s="14"/>
      <c r="AJ26" s="14"/>
      <c r="AK26" s="14"/>
      <c r="AL26" s="14"/>
      <c r="AM26" s="14"/>
    </row>
    <row r="27" spans="1:49" s="16" customFormat="1" ht="13.5" customHeight="1" x14ac:dyDescent="0.2">
      <c r="A27" s="39"/>
      <c r="B27" s="660"/>
      <c r="C27" s="660"/>
      <c r="D27" s="660"/>
      <c r="E27" s="660"/>
      <c r="F27" s="661"/>
      <c r="G27" s="661"/>
      <c r="H27" s="661"/>
      <c r="I27" s="661"/>
      <c r="J27" s="662"/>
      <c r="K27" s="662"/>
      <c r="L27" s="663"/>
      <c r="M27" s="663"/>
      <c r="N27" s="663"/>
      <c r="O27" s="52"/>
      <c r="P27" s="52"/>
      <c r="Q27" s="52"/>
      <c r="R27" s="52"/>
      <c r="S27" s="52"/>
      <c r="T27" s="53"/>
      <c r="U27" s="12"/>
      <c r="V27" s="12"/>
      <c r="W27" s="14"/>
      <c r="X27" s="14"/>
      <c r="Y27" s="14"/>
      <c r="Z27" s="14"/>
      <c r="AA27" s="14"/>
      <c r="AB27" s="14"/>
      <c r="AC27" s="14"/>
      <c r="AD27" s="14"/>
      <c r="AE27" s="14"/>
      <c r="AF27" s="14"/>
      <c r="AG27" s="14"/>
      <c r="AH27" s="14"/>
      <c r="AI27" s="14"/>
      <c r="AJ27" s="14"/>
      <c r="AK27" s="14"/>
      <c r="AL27" s="14"/>
      <c r="AM27" s="14"/>
    </row>
    <row r="28" spans="1:49" s="16" customFormat="1" ht="5" customHeight="1" x14ac:dyDescent="0.2">
      <c r="A28" s="54"/>
      <c r="B28" s="54"/>
      <c r="C28" s="54"/>
      <c r="D28" s="54"/>
      <c r="E28" s="54"/>
      <c r="F28" s="54"/>
      <c r="G28" s="54"/>
      <c r="H28" s="54"/>
      <c r="I28" s="54"/>
      <c r="J28" s="54"/>
      <c r="K28" s="54"/>
      <c r="L28" s="54"/>
      <c r="M28" s="54"/>
      <c r="N28" s="54"/>
      <c r="O28" s="54"/>
      <c r="P28" s="54"/>
      <c r="Q28" s="54"/>
      <c r="R28" s="54"/>
      <c r="S28" s="54"/>
      <c r="T28" s="54"/>
      <c r="U28" s="12"/>
      <c r="V28" s="12"/>
      <c r="W28" s="14"/>
      <c r="X28" s="14"/>
      <c r="Y28" s="14"/>
      <c r="Z28" s="14"/>
      <c r="AA28" s="14"/>
      <c r="AB28" s="14"/>
      <c r="AC28" s="14"/>
      <c r="AD28" s="14"/>
      <c r="AE28" s="14"/>
      <c r="AF28" s="14"/>
      <c r="AG28" s="14"/>
      <c r="AH28" s="14"/>
      <c r="AI28" s="14"/>
      <c r="AJ28" s="14"/>
      <c r="AK28" s="14"/>
      <c r="AL28" s="14"/>
      <c r="AM28" s="14"/>
    </row>
    <row r="29" spans="1:49" s="16" customFormat="1" x14ac:dyDescent="0.2">
      <c r="A29" s="654" t="s">
        <v>61</v>
      </c>
      <c r="B29" s="654"/>
      <c r="C29" s="654"/>
      <c r="D29" s="654"/>
      <c r="E29" s="655" t="s">
        <v>2</v>
      </c>
      <c r="F29" s="655"/>
      <c r="G29" s="655"/>
      <c r="H29" s="655"/>
      <c r="I29" s="655" t="s">
        <v>53</v>
      </c>
      <c r="J29" s="655"/>
      <c r="K29" s="655"/>
      <c r="L29" s="655"/>
      <c r="M29" s="656" t="s">
        <v>62</v>
      </c>
      <c r="N29" s="656"/>
      <c r="O29" s="656"/>
      <c r="P29" s="656"/>
      <c r="Q29" s="656"/>
      <c r="R29" s="656"/>
      <c r="S29" s="656"/>
      <c r="T29" s="656"/>
      <c r="U29" s="12"/>
      <c r="V29" s="12"/>
      <c r="W29" s="14"/>
      <c r="X29" s="14"/>
      <c r="Y29" s="14"/>
      <c r="Z29" s="14"/>
      <c r="AA29" s="14"/>
      <c r="AB29" s="14"/>
      <c r="AC29" s="14"/>
      <c r="AD29" s="14"/>
      <c r="AE29" s="14"/>
      <c r="AF29" s="14"/>
      <c r="AG29" s="14"/>
      <c r="AH29" s="14"/>
      <c r="AI29" s="14"/>
      <c r="AJ29" s="14"/>
      <c r="AK29" s="14"/>
      <c r="AL29" s="14"/>
      <c r="AM29" s="14"/>
    </row>
    <row r="30" spans="1:49" s="16" customFormat="1" ht="13.5" customHeight="1" x14ac:dyDescent="0.2">
      <c r="A30" s="657" t="s">
        <v>63</v>
      </c>
      <c r="B30" s="657"/>
      <c r="C30" s="657"/>
      <c r="D30" s="657"/>
      <c r="E30" s="658"/>
      <c r="F30" s="658"/>
      <c r="G30" s="658"/>
      <c r="H30" s="658"/>
      <c r="I30" s="659"/>
      <c r="J30" s="659"/>
      <c r="K30" s="659"/>
      <c r="L30" s="659"/>
      <c r="M30" s="55"/>
      <c r="N30" s="55"/>
      <c r="O30" s="55"/>
      <c r="P30" s="55"/>
      <c r="Q30" s="55"/>
      <c r="R30" s="55"/>
      <c r="S30" s="55"/>
      <c r="T30" s="56"/>
      <c r="U30" s="12"/>
      <c r="V30" s="12"/>
      <c r="W30" s="14"/>
      <c r="X30" s="14"/>
      <c r="Y30" s="14"/>
      <c r="Z30" s="14"/>
      <c r="AA30" s="14"/>
      <c r="AB30" s="14"/>
      <c r="AC30" s="14"/>
      <c r="AD30" s="14"/>
      <c r="AE30" s="14"/>
      <c r="AF30" s="14"/>
      <c r="AG30" s="14"/>
      <c r="AH30" s="14"/>
      <c r="AI30" s="14"/>
      <c r="AJ30" s="14"/>
      <c r="AK30" s="14"/>
      <c r="AL30" s="14"/>
      <c r="AM30" s="14"/>
    </row>
    <row r="31" spans="1:49" s="16" customFormat="1" ht="13.5" customHeight="1" x14ac:dyDescent="0.2">
      <c r="A31" s="669" t="s">
        <v>64</v>
      </c>
      <c r="B31" s="669"/>
      <c r="C31" s="669"/>
      <c r="D31" s="669"/>
      <c r="E31" s="670"/>
      <c r="F31" s="670"/>
      <c r="G31" s="670"/>
      <c r="H31" s="670"/>
      <c r="I31" s="671"/>
      <c r="J31" s="671"/>
      <c r="K31" s="671"/>
      <c r="L31" s="671"/>
      <c r="M31" s="57"/>
      <c r="N31" s="57"/>
      <c r="O31" s="57"/>
      <c r="P31" s="57"/>
      <c r="Q31" s="57"/>
      <c r="R31" s="57"/>
      <c r="S31" s="57"/>
      <c r="T31" s="58"/>
      <c r="U31" s="12"/>
      <c r="V31" s="12"/>
      <c r="W31" s="14"/>
      <c r="X31" s="14"/>
      <c r="Y31" s="14"/>
      <c r="Z31" s="14"/>
      <c r="AA31" s="14"/>
      <c r="AB31" s="14"/>
      <c r="AC31" s="14"/>
      <c r="AD31" s="14"/>
      <c r="AE31" s="14"/>
      <c r="AF31" s="14"/>
      <c r="AG31" s="14"/>
      <c r="AH31" s="14"/>
      <c r="AI31" s="14"/>
      <c r="AJ31" s="14"/>
      <c r="AK31" s="14"/>
      <c r="AL31" s="14"/>
      <c r="AM31" s="14"/>
    </row>
    <row r="32" spans="1:49" s="16" customFormat="1" ht="13.5" customHeight="1" x14ac:dyDescent="0.2">
      <c r="A32" s="669" t="s">
        <v>65</v>
      </c>
      <c r="B32" s="669"/>
      <c r="C32" s="669"/>
      <c r="D32" s="669"/>
      <c r="E32" s="670"/>
      <c r="F32" s="670"/>
      <c r="G32" s="670"/>
      <c r="H32" s="670"/>
      <c r="I32" s="671"/>
      <c r="J32" s="671"/>
      <c r="K32" s="671"/>
      <c r="L32" s="671"/>
      <c r="M32" s="50"/>
      <c r="N32" s="50"/>
      <c r="O32" s="50"/>
      <c r="P32" s="50"/>
      <c r="Q32" s="50"/>
      <c r="R32" s="50"/>
      <c r="S32" s="50"/>
      <c r="T32" s="59"/>
      <c r="U32" s="12"/>
      <c r="V32" s="12"/>
      <c r="W32" s="14"/>
      <c r="X32" s="14"/>
      <c r="Y32" s="14"/>
      <c r="Z32" s="14"/>
      <c r="AA32" s="14"/>
      <c r="AB32" s="14"/>
      <c r="AC32" s="14"/>
      <c r="AD32" s="14"/>
      <c r="AE32" s="14"/>
      <c r="AF32" s="14"/>
      <c r="AG32" s="14"/>
      <c r="AH32" s="14"/>
      <c r="AI32" s="14"/>
      <c r="AJ32" s="14"/>
      <c r="AK32" s="14"/>
      <c r="AL32" s="14"/>
      <c r="AM32" s="14"/>
    </row>
    <row r="33" spans="1:39" s="16" customFormat="1" ht="13.5" customHeight="1" thickBot="1" x14ac:dyDescent="0.25">
      <c r="A33" s="664" t="s">
        <v>66</v>
      </c>
      <c r="B33" s="664"/>
      <c r="C33" s="664"/>
      <c r="D33" s="664"/>
      <c r="E33" s="665"/>
      <c r="F33" s="665"/>
      <c r="G33" s="665"/>
      <c r="H33" s="665"/>
      <c r="I33" s="666"/>
      <c r="J33" s="666"/>
      <c r="K33" s="666"/>
      <c r="L33" s="666"/>
      <c r="M33" s="60"/>
      <c r="N33" s="60"/>
      <c r="O33" s="60"/>
      <c r="P33" s="60"/>
      <c r="Q33" s="60"/>
      <c r="R33" s="60"/>
      <c r="S33" s="60"/>
      <c r="T33" s="61"/>
      <c r="U33" s="12"/>
      <c r="V33" s="12"/>
      <c r="W33" s="14"/>
      <c r="X33" s="14"/>
      <c r="Y33" s="14"/>
      <c r="Z33" s="14"/>
      <c r="AA33" s="14"/>
      <c r="AB33" s="14"/>
      <c r="AC33" s="14"/>
      <c r="AD33" s="14"/>
      <c r="AE33" s="14"/>
      <c r="AF33" s="14"/>
      <c r="AG33" s="14"/>
      <c r="AH33" s="14"/>
      <c r="AI33" s="14"/>
      <c r="AJ33" s="14"/>
      <c r="AK33" s="14"/>
      <c r="AL33" s="14"/>
      <c r="AM33" s="14"/>
    </row>
    <row r="34" spans="1:39" s="16" customFormat="1" x14ac:dyDescent="0.2">
      <c r="A34" s="12"/>
      <c r="B34" s="12"/>
      <c r="C34" s="12"/>
      <c r="D34" s="12"/>
      <c r="E34" s="12"/>
      <c r="F34" s="12"/>
      <c r="G34" s="12"/>
      <c r="H34" s="12"/>
      <c r="I34" s="12"/>
      <c r="J34" s="12"/>
      <c r="K34" s="12"/>
      <c r="L34" s="12"/>
      <c r="M34" s="12"/>
      <c r="N34" s="12"/>
      <c r="O34" s="12"/>
      <c r="P34" s="12"/>
      <c r="Q34" s="12"/>
      <c r="R34" s="12"/>
      <c r="S34" s="12"/>
      <c r="T34" s="12"/>
      <c r="U34" s="12"/>
      <c r="V34" s="12"/>
      <c r="W34" s="14"/>
      <c r="X34" s="14"/>
      <c r="Y34" s="14"/>
      <c r="Z34" s="14"/>
      <c r="AA34" s="14"/>
      <c r="AB34" s="14"/>
      <c r="AC34" s="14"/>
      <c r="AD34" s="14"/>
      <c r="AE34" s="14"/>
      <c r="AF34" s="14"/>
      <c r="AG34" s="14"/>
      <c r="AH34" s="14"/>
      <c r="AI34" s="14"/>
      <c r="AJ34" s="14"/>
      <c r="AK34" s="14"/>
      <c r="AL34" s="14"/>
      <c r="AM34" s="14"/>
    </row>
    <row r="35" spans="1:39" s="16" customFormat="1" ht="16" x14ac:dyDescent="0.2">
      <c r="A35" s="62" t="s">
        <v>67</v>
      </c>
      <c r="B35" s="12"/>
      <c r="C35" s="12"/>
      <c r="D35" s="12"/>
      <c r="E35" s="12"/>
      <c r="F35" s="12"/>
      <c r="G35" s="12"/>
      <c r="H35" s="12"/>
      <c r="I35" s="12"/>
      <c r="J35" s="12"/>
      <c r="K35" s="12"/>
      <c r="L35" s="12"/>
      <c r="M35" s="12"/>
      <c r="N35" s="12"/>
      <c r="O35" s="12"/>
      <c r="P35" s="12"/>
      <c r="Q35" s="12"/>
      <c r="R35" s="12"/>
      <c r="S35" s="12"/>
      <c r="T35" s="12"/>
      <c r="U35" s="12"/>
      <c r="V35" s="12"/>
      <c r="W35" s="14"/>
      <c r="X35" s="14"/>
      <c r="Y35" s="14"/>
      <c r="Z35" s="14"/>
      <c r="AA35" s="14"/>
      <c r="AB35" s="14"/>
      <c r="AC35" s="14"/>
      <c r="AD35" s="14"/>
      <c r="AE35" s="14"/>
      <c r="AF35" s="14"/>
      <c r="AG35" s="14"/>
      <c r="AH35" s="14"/>
      <c r="AI35" s="14"/>
      <c r="AJ35" s="14"/>
      <c r="AK35" s="14"/>
      <c r="AL35" s="14"/>
      <c r="AM35" s="14"/>
    </row>
    <row r="36" spans="1:39" s="16" customFormat="1" ht="8" customHeight="1" thickBot="1" x14ac:dyDescent="0.25">
      <c r="A36" s="27"/>
      <c r="B36" s="27"/>
      <c r="C36" s="27"/>
      <c r="D36" s="27"/>
      <c r="E36" s="27"/>
      <c r="F36" s="27"/>
      <c r="G36" s="27"/>
      <c r="H36" s="27"/>
      <c r="I36" s="27"/>
      <c r="J36" s="27"/>
      <c r="K36" s="27"/>
      <c r="L36" s="27"/>
      <c r="M36" s="27"/>
      <c r="N36" s="27"/>
      <c r="O36" s="27"/>
      <c r="P36" s="27"/>
      <c r="Q36" s="27"/>
      <c r="R36" s="27"/>
      <c r="S36" s="27"/>
      <c r="T36" s="27"/>
      <c r="U36" s="12"/>
      <c r="V36" s="12"/>
      <c r="W36" s="14"/>
      <c r="X36" s="14"/>
      <c r="Y36" s="14"/>
      <c r="Z36" s="14"/>
      <c r="AA36" s="14"/>
      <c r="AB36" s="14"/>
      <c r="AC36" s="14"/>
      <c r="AD36" s="14"/>
      <c r="AE36" s="14"/>
      <c r="AF36" s="14"/>
      <c r="AG36" s="14"/>
      <c r="AH36" s="14"/>
      <c r="AI36" s="14"/>
      <c r="AJ36" s="14"/>
      <c r="AK36" s="14"/>
      <c r="AL36" s="14"/>
      <c r="AM36" s="14"/>
    </row>
    <row r="37" spans="1:39" s="16" customFormat="1" x14ac:dyDescent="0.2">
      <c r="A37" s="63" t="s">
        <v>7</v>
      </c>
      <c r="B37" s="667" t="s">
        <v>2</v>
      </c>
      <c r="C37" s="667"/>
      <c r="D37" s="667"/>
      <c r="E37" s="667" t="s">
        <v>53</v>
      </c>
      <c r="F37" s="667"/>
      <c r="G37" s="667"/>
      <c r="H37" s="668" t="s">
        <v>3</v>
      </c>
      <c r="I37" s="668"/>
      <c r="J37" s="668" t="s">
        <v>68</v>
      </c>
      <c r="K37" s="668"/>
      <c r="L37" s="668" t="s">
        <v>69</v>
      </c>
      <c r="M37" s="668"/>
      <c r="N37" s="668" t="s">
        <v>70</v>
      </c>
      <c r="O37" s="668"/>
      <c r="P37" s="672" t="s">
        <v>12</v>
      </c>
      <c r="Q37" s="672"/>
      <c r="R37" s="672"/>
      <c r="S37" s="672"/>
      <c r="T37" s="672"/>
      <c r="U37" s="12"/>
      <c r="V37" s="12"/>
      <c r="W37" s="14"/>
      <c r="X37" s="14"/>
      <c r="Y37" s="14"/>
      <c r="Z37" s="14"/>
      <c r="AA37" s="14"/>
      <c r="AB37" s="14"/>
      <c r="AC37" s="14"/>
      <c r="AD37" s="14"/>
      <c r="AE37" s="14"/>
      <c r="AF37" s="14"/>
      <c r="AG37" s="14"/>
      <c r="AH37" s="14"/>
      <c r="AI37" s="14"/>
      <c r="AJ37" s="14"/>
      <c r="AK37" s="14"/>
      <c r="AL37" s="14"/>
      <c r="AM37" s="14"/>
    </row>
    <row r="38" spans="1:39" s="16" customFormat="1" ht="13.5" customHeight="1" x14ac:dyDescent="0.2">
      <c r="A38" s="64"/>
      <c r="B38" s="673"/>
      <c r="C38" s="673"/>
      <c r="D38" s="673"/>
      <c r="E38" s="674"/>
      <c r="F38" s="674"/>
      <c r="G38" s="674"/>
      <c r="H38" s="675"/>
      <c r="I38" s="675"/>
      <c r="J38" s="675"/>
      <c r="K38" s="675"/>
      <c r="L38" s="675"/>
      <c r="M38" s="675"/>
      <c r="N38" s="675"/>
      <c r="O38" s="675"/>
      <c r="P38" s="676"/>
      <c r="Q38" s="676"/>
      <c r="R38" s="676"/>
      <c r="S38" s="676"/>
      <c r="T38" s="676"/>
      <c r="U38" s="12"/>
      <c r="V38" s="12"/>
      <c r="W38" s="14"/>
      <c r="X38" s="14"/>
      <c r="Y38" s="14"/>
      <c r="Z38" s="14"/>
      <c r="AA38" s="14"/>
      <c r="AB38" s="14"/>
      <c r="AC38" s="14"/>
      <c r="AD38" s="14"/>
      <c r="AE38" s="14"/>
      <c r="AF38" s="14"/>
      <c r="AG38" s="14"/>
      <c r="AH38" s="14"/>
      <c r="AI38" s="14"/>
      <c r="AJ38" s="14"/>
      <c r="AK38" s="14"/>
      <c r="AL38" s="14"/>
      <c r="AM38" s="14"/>
    </row>
    <row r="39" spans="1:39" s="16" customFormat="1" ht="13.5" customHeight="1" x14ac:dyDescent="0.2">
      <c r="A39" s="64"/>
      <c r="B39" s="673"/>
      <c r="C39" s="673"/>
      <c r="D39" s="673"/>
      <c r="E39" s="674"/>
      <c r="F39" s="674"/>
      <c r="G39" s="674"/>
      <c r="H39" s="675"/>
      <c r="I39" s="675"/>
      <c r="J39" s="675"/>
      <c r="K39" s="675"/>
      <c r="L39" s="675"/>
      <c r="M39" s="675"/>
      <c r="N39" s="675"/>
      <c r="O39" s="675"/>
      <c r="P39" s="676"/>
      <c r="Q39" s="676"/>
      <c r="R39" s="676"/>
      <c r="S39" s="676"/>
      <c r="T39" s="676"/>
      <c r="U39" s="12"/>
      <c r="V39" s="12"/>
      <c r="W39" s="14"/>
      <c r="X39" s="14"/>
      <c r="Y39" s="14"/>
      <c r="Z39" s="14"/>
      <c r="AA39" s="14"/>
      <c r="AB39" s="14"/>
      <c r="AC39" s="14"/>
      <c r="AD39" s="14"/>
      <c r="AE39" s="14"/>
      <c r="AF39" s="14"/>
      <c r="AG39" s="14"/>
      <c r="AH39" s="14"/>
      <c r="AI39" s="14"/>
      <c r="AJ39" s="14"/>
      <c r="AK39" s="14"/>
      <c r="AL39" s="14"/>
      <c r="AM39" s="14"/>
    </row>
    <row r="40" spans="1:39" s="16" customFormat="1" ht="13.5" customHeight="1" x14ac:dyDescent="0.2">
      <c r="A40" s="64"/>
      <c r="B40" s="673"/>
      <c r="C40" s="673"/>
      <c r="D40" s="673"/>
      <c r="E40" s="674"/>
      <c r="F40" s="674"/>
      <c r="G40" s="674"/>
      <c r="H40" s="675"/>
      <c r="I40" s="675"/>
      <c r="J40" s="675"/>
      <c r="K40" s="675"/>
      <c r="L40" s="675"/>
      <c r="M40" s="675"/>
      <c r="N40" s="675"/>
      <c r="O40" s="675"/>
      <c r="P40" s="676"/>
      <c r="Q40" s="676"/>
      <c r="R40" s="676"/>
      <c r="S40" s="676"/>
      <c r="T40" s="676"/>
      <c r="U40" s="12"/>
      <c r="V40" s="12"/>
      <c r="W40" s="14"/>
      <c r="X40" s="14"/>
      <c r="Y40" s="14"/>
      <c r="Z40" s="14"/>
      <c r="AA40" s="14"/>
      <c r="AB40" s="14"/>
      <c r="AC40" s="14"/>
      <c r="AD40" s="14"/>
      <c r="AE40" s="14"/>
      <c r="AF40" s="14"/>
      <c r="AG40" s="14"/>
      <c r="AH40" s="14"/>
      <c r="AI40" s="14"/>
      <c r="AJ40" s="14"/>
      <c r="AK40" s="14"/>
      <c r="AL40" s="14"/>
      <c r="AM40" s="14"/>
    </row>
    <row r="41" spans="1:39" s="16" customFormat="1" ht="13.5" customHeight="1" thickBot="1" x14ac:dyDescent="0.25">
      <c r="A41" s="65"/>
      <c r="B41" s="683"/>
      <c r="C41" s="683"/>
      <c r="D41" s="683"/>
      <c r="E41" s="684"/>
      <c r="F41" s="684"/>
      <c r="G41" s="684"/>
      <c r="H41" s="685"/>
      <c r="I41" s="685"/>
      <c r="J41" s="685"/>
      <c r="K41" s="685"/>
      <c r="L41" s="685"/>
      <c r="M41" s="685"/>
      <c r="N41" s="685"/>
      <c r="O41" s="685"/>
      <c r="P41" s="678"/>
      <c r="Q41" s="678"/>
      <c r="R41" s="678"/>
      <c r="S41" s="678"/>
      <c r="T41" s="678"/>
      <c r="U41" s="12"/>
      <c r="V41" s="12"/>
      <c r="W41" s="14"/>
      <c r="X41" s="14"/>
      <c r="Y41" s="14"/>
      <c r="Z41" s="14"/>
      <c r="AA41" s="14"/>
      <c r="AB41" s="14"/>
      <c r="AC41" s="14"/>
      <c r="AD41" s="14"/>
      <c r="AE41" s="14"/>
      <c r="AF41" s="14"/>
      <c r="AG41" s="14"/>
      <c r="AH41" s="14"/>
      <c r="AI41" s="14"/>
      <c r="AJ41" s="14"/>
      <c r="AK41" s="14"/>
      <c r="AL41" s="14"/>
      <c r="AM41" s="14"/>
    </row>
    <row r="42" spans="1:39" s="16" customFormat="1" ht="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4"/>
      <c r="X42" s="14"/>
      <c r="Y42" s="14"/>
      <c r="Z42" s="14"/>
      <c r="AA42" s="14"/>
      <c r="AB42" s="14"/>
      <c r="AC42" s="14"/>
      <c r="AD42" s="14"/>
      <c r="AE42" s="14"/>
      <c r="AF42" s="14"/>
      <c r="AG42" s="14"/>
      <c r="AH42" s="14"/>
      <c r="AI42" s="14"/>
      <c r="AJ42" s="14"/>
      <c r="AK42" s="14"/>
      <c r="AL42" s="14"/>
      <c r="AM42" s="14"/>
    </row>
    <row r="43" spans="1:39" s="16" customFormat="1" ht="10" customHeight="1" x14ac:dyDescent="0.2">
      <c r="A43" s="12"/>
      <c r="B43" s="66" t="s">
        <v>71</v>
      </c>
      <c r="C43" s="66"/>
      <c r="D43" s="66"/>
      <c r="E43" s="66"/>
      <c r="F43" s="66"/>
      <c r="G43" s="66"/>
      <c r="H43" s="66"/>
      <c r="I43" s="66"/>
      <c r="J43" s="66"/>
      <c r="K43" s="66"/>
      <c r="L43" s="66"/>
      <c r="M43" s="66"/>
      <c r="N43" s="66"/>
      <c r="O43" s="66"/>
      <c r="P43" s="66"/>
      <c r="Q43" s="66"/>
      <c r="R43" s="66"/>
      <c r="S43" s="12"/>
      <c r="T43" s="12"/>
      <c r="U43" s="12"/>
      <c r="V43" s="12"/>
      <c r="W43" s="14"/>
      <c r="X43" s="14"/>
      <c r="Y43" s="14"/>
      <c r="Z43" s="14"/>
      <c r="AA43" s="14"/>
      <c r="AB43" s="14"/>
      <c r="AC43" s="14"/>
      <c r="AD43" s="14"/>
      <c r="AE43" s="14"/>
      <c r="AF43" s="14"/>
      <c r="AG43" s="14"/>
      <c r="AH43" s="14"/>
      <c r="AI43" s="14"/>
      <c r="AJ43" s="14"/>
      <c r="AK43" s="14"/>
      <c r="AL43" s="14"/>
      <c r="AM43" s="14"/>
    </row>
    <row r="44" spans="1:39" s="16" customFormat="1" ht="10" customHeight="1" x14ac:dyDescent="0.2">
      <c r="A44" s="12"/>
      <c r="B44" s="66"/>
      <c r="C44" s="67" t="s">
        <v>72</v>
      </c>
      <c r="D44" s="66" t="s">
        <v>73</v>
      </c>
      <c r="E44" s="66"/>
      <c r="F44" s="66"/>
      <c r="G44" s="66"/>
      <c r="H44" s="66"/>
      <c r="I44" s="66"/>
      <c r="J44" s="66"/>
      <c r="K44" s="66"/>
      <c r="L44" s="66"/>
      <c r="M44" s="66" t="s">
        <v>74</v>
      </c>
      <c r="N44" s="66"/>
      <c r="O44" s="12"/>
      <c r="P44" s="66"/>
      <c r="Q44" s="66"/>
      <c r="R44" s="66"/>
      <c r="S44" s="12"/>
      <c r="T44" s="12"/>
      <c r="U44" s="12"/>
      <c r="V44" s="12"/>
      <c r="W44" s="14"/>
      <c r="X44" s="14"/>
      <c r="Y44" s="14"/>
      <c r="Z44" s="14"/>
      <c r="AA44" s="14"/>
      <c r="AB44" s="14"/>
      <c r="AC44" s="14"/>
      <c r="AD44" s="14"/>
      <c r="AE44" s="14"/>
      <c r="AF44" s="14"/>
      <c r="AG44" s="14"/>
      <c r="AH44" s="14"/>
      <c r="AI44" s="14"/>
      <c r="AJ44" s="14"/>
      <c r="AK44" s="14"/>
      <c r="AL44" s="14"/>
      <c r="AM44" s="14"/>
    </row>
    <row r="45" spans="1:39" s="16" customFormat="1" ht="10" customHeight="1" x14ac:dyDescent="0.2">
      <c r="A45" s="12"/>
      <c r="B45" s="66"/>
      <c r="C45" s="67" t="s">
        <v>75</v>
      </c>
      <c r="D45" s="66" t="s">
        <v>76</v>
      </c>
      <c r="E45" s="66"/>
      <c r="F45" s="66"/>
      <c r="G45" s="66"/>
      <c r="H45" s="66"/>
      <c r="I45" s="66"/>
      <c r="J45" s="66"/>
      <c r="K45" s="66"/>
      <c r="L45" s="66"/>
      <c r="M45" s="66"/>
      <c r="N45" s="66" t="s">
        <v>77</v>
      </c>
      <c r="O45" s="12"/>
      <c r="P45" s="66"/>
      <c r="Q45" s="66"/>
      <c r="R45" s="66"/>
      <c r="S45" s="12"/>
      <c r="T45" s="12"/>
      <c r="U45" s="12"/>
      <c r="V45" s="12"/>
      <c r="W45" s="14"/>
      <c r="X45" s="14"/>
      <c r="Y45" s="14"/>
      <c r="Z45" s="14"/>
      <c r="AA45" s="14"/>
      <c r="AB45" s="14"/>
      <c r="AC45" s="14"/>
      <c r="AD45" s="14"/>
      <c r="AE45" s="14"/>
      <c r="AF45" s="14"/>
      <c r="AG45" s="14"/>
      <c r="AH45" s="14"/>
      <c r="AI45" s="14"/>
      <c r="AJ45" s="14"/>
      <c r="AK45" s="14"/>
      <c r="AL45" s="14"/>
      <c r="AM45" s="14"/>
    </row>
    <row r="46" spans="1:39" s="16" customFormat="1" ht="10" customHeight="1" x14ac:dyDescent="0.2">
      <c r="A46" s="12"/>
      <c r="B46" s="66"/>
      <c r="C46" s="67" t="s">
        <v>78</v>
      </c>
      <c r="D46" s="66" t="s">
        <v>79</v>
      </c>
      <c r="E46" s="66"/>
      <c r="F46" s="66"/>
      <c r="G46" s="66"/>
      <c r="H46" s="66"/>
      <c r="I46" s="66"/>
      <c r="J46" s="66"/>
      <c r="K46" s="66"/>
      <c r="L46" s="66"/>
      <c r="M46" s="66"/>
      <c r="N46" s="66" t="s">
        <v>80</v>
      </c>
      <c r="O46" s="12"/>
      <c r="P46" s="66"/>
      <c r="Q46" s="66"/>
      <c r="R46" s="66"/>
      <c r="S46" s="12"/>
      <c r="T46" s="12"/>
      <c r="U46" s="12"/>
      <c r="V46" s="12"/>
      <c r="W46" s="14"/>
      <c r="X46" s="14"/>
      <c r="Y46" s="14"/>
      <c r="Z46" s="14"/>
      <c r="AA46" s="14"/>
      <c r="AB46" s="14"/>
      <c r="AC46" s="14"/>
      <c r="AD46" s="14"/>
      <c r="AE46" s="14"/>
      <c r="AF46" s="14"/>
      <c r="AG46" s="14"/>
      <c r="AH46" s="14"/>
      <c r="AI46" s="14"/>
      <c r="AJ46" s="14"/>
      <c r="AK46" s="14"/>
      <c r="AL46" s="14"/>
      <c r="AM46" s="14"/>
    </row>
    <row r="47" spans="1:39" s="16" customFormat="1" x14ac:dyDescent="0.2">
      <c r="A47" s="12"/>
      <c r="B47" s="12"/>
      <c r="C47" s="12"/>
      <c r="D47" s="12"/>
      <c r="E47" s="12"/>
      <c r="F47" s="12"/>
      <c r="G47" s="12"/>
      <c r="H47" s="12"/>
      <c r="I47" s="12"/>
      <c r="J47" s="12"/>
      <c r="K47" s="12"/>
      <c r="L47" s="12"/>
      <c r="M47" s="12"/>
      <c r="N47" s="12"/>
      <c r="O47" s="12"/>
      <c r="P47" s="12"/>
      <c r="Q47" s="12"/>
      <c r="R47" s="12"/>
      <c r="S47" s="12"/>
      <c r="T47" s="12"/>
      <c r="U47" s="12"/>
      <c r="V47" s="12"/>
      <c r="W47" s="14"/>
      <c r="X47" s="14"/>
      <c r="Y47" s="14"/>
      <c r="Z47" s="14"/>
      <c r="AA47" s="14"/>
      <c r="AB47" s="14"/>
      <c r="AC47" s="14"/>
      <c r="AD47" s="14"/>
      <c r="AE47" s="14"/>
      <c r="AF47" s="14"/>
      <c r="AG47" s="14"/>
      <c r="AH47" s="14"/>
      <c r="AI47" s="14"/>
      <c r="AJ47" s="14"/>
      <c r="AK47" s="14"/>
      <c r="AL47" s="14"/>
      <c r="AM47" s="14"/>
    </row>
    <row r="48" spans="1:39" s="16" customFormat="1" ht="16" x14ac:dyDescent="0.2">
      <c r="A48" s="62" t="s">
        <v>81</v>
      </c>
      <c r="B48" s="12"/>
      <c r="C48" s="12"/>
      <c r="D48" s="12"/>
      <c r="E48" s="12"/>
      <c r="F48" s="12"/>
      <c r="G48" s="12"/>
      <c r="H48" s="12"/>
      <c r="I48" s="12"/>
      <c r="J48" s="12"/>
      <c r="K48" s="12"/>
      <c r="L48" s="12"/>
      <c r="M48" s="12"/>
      <c r="N48" s="12"/>
      <c r="O48" s="12"/>
      <c r="P48" s="12"/>
      <c r="Q48" s="12"/>
      <c r="R48" s="12"/>
      <c r="S48" s="12"/>
      <c r="T48" s="12"/>
      <c r="U48" s="12"/>
      <c r="V48" s="12"/>
      <c r="W48" s="14"/>
      <c r="X48" s="14"/>
      <c r="Y48" s="14"/>
      <c r="Z48" s="14"/>
      <c r="AA48" s="14"/>
      <c r="AB48" s="14"/>
      <c r="AC48" s="14"/>
      <c r="AD48" s="14"/>
      <c r="AE48" s="14"/>
      <c r="AF48" s="14"/>
      <c r="AG48" s="14"/>
      <c r="AH48" s="14"/>
      <c r="AI48" s="14"/>
      <c r="AJ48" s="14"/>
      <c r="AK48" s="14"/>
      <c r="AL48" s="14"/>
      <c r="AM48" s="14"/>
    </row>
    <row r="49" spans="1:39" s="16" customFormat="1" ht="5" customHeight="1" thickBot="1" x14ac:dyDescent="0.25">
      <c r="A49" s="27"/>
      <c r="B49" s="27"/>
      <c r="C49" s="27"/>
      <c r="D49" s="27"/>
      <c r="E49" s="27"/>
      <c r="F49" s="27"/>
      <c r="G49" s="27"/>
      <c r="H49" s="27"/>
      <c r="I49" s="27"/>
      <c r="J49" s="27"/>
      <c r="K49" s="27"/>
      <c r="L49" s="27"/>
      <c r="M49" s="27"/>
      <c r="N49" s="27"/>
      <c r="O49" s="27"/>
      <c r="P49" s="27"/>
      <c r="Q49" s="27"/>
      <c r="R49" s="27"/>
      <c r="S49" s="27"/>
      <c r="T49" s="27"/>
      <c r="U49" s="12"/>
      <c r="V49" s="12"/>
      <c r="W49" s="14"/>
      <c r="X49" s="14"/>
      <c r="Y49" s="14"/>
      <c r="Z49" s="14"/>
      <c r="AA49" s="14"/>
      <c r="AB49" s="14"/>
      <c r="AC49" s="14"/>
      <c r="AD49" s="14"/>
      <c r="AE49" s="14"/>
      <c r="AF49" s="14"/>
      <c r="AG49" s="14"/>
      <c r="AH49" s="14"/>
      <c r="AI49" s="14"/>
      <c r="AJ49" s="14"/>
      <c r="AK49" s="14"/>
      <c r="AL49" s="14"/>
      <c r="AM49" s="14"/>
    </row>
    <row r="50" spans="1:39" s="16" customFormat="1" ht="24" customHeight="1" x14ac:dyDescent="0.2">
      <c r="A50" s="68" t="s">
        <v>82</v>
      </c>
      <c r="B50" s="679" t="s">
        <v>83</v>
      </c>
      <c r="C50" s="679"/>
      <c r="D50" s="679"/>
      <c r="E50" s="679"/>
      <c r="F50" s="680" t="s">
        <v>84</v>
      </c>
      <c r="G50" s="680"/>
      <c r="H50" s="680"/>
      <c r="I50" s="680"/>
      <c r="J50" s="681" t="s">
        <v>85</v>
      </c>
      <c r="K50" s="681"/>
      <c r="L50" s="681"/>
      <c r="M50" s="681"/>
      <c r="N50" s="681"/>
      <c r="O50" s="682" t="s">
        <v>86</v>
      </c>
      <c r="P50" s="682"/>
      <c r="Q50" s="682"/>
      <c r="R50" s="682"/>
      <c r="S50" s="682"/>
      <c r="T50" s="682"/>
      <c r="U50" s="12"/>
      <c r="V50" s="12"/>
      <c r="W50" s="14"/>
      <c r="X50" s="14"/>
      <c r="Y50" s="14"/>
      <c r="Z50" s="14"/>
      <c r="AA50" s="14"/>
      <c r="AB50" s="14"/>
      <c r="AC50" s="14"/>
      <c r="AD50" s="14"/>
      <c r="AE50" s="14"/>
      <c r="AF50" s="14"/>
      <c r="AG50" s="14"/>
      <c r="AH50" s="14"/>
      <c r="AI50" s="14"/>
      <c r="AJ50" s="14"/>
      <c r="AK50" s="14"/>
      <c r="AL50" s="14"/>
      <c r="AM50" s="14"/>
    </row>
    <row r="51" spans="1:39" s="16" customFormat="1" ht="13.5" customHeight="1" x14ac:dyDescent="0.2">
      <c r="A51" s="69"/>
      <c r="B51" s="677"/>
      <c r="C51" s="677"/>
      <c r="D51" s="677"/>
      <c r="E51" s="677"/>
      <c r="F51" s="70" t="s">
        <v>87</v>
      </c>
      <c r="G51" s="71" t="s">
        <v>88</v>
      </c>
      <c r="H51" s="72"/>
      <c r="I51" s="73"/>
      <c r="J51" s="675"/>
      <c r="K51" s="675"/>
      <c r="L51" s="675"/>
      <c r="M51" s="675"/>
      <c r="N51" s="675"/>
      <c r="O51" s="676"/>
      <c r="P51" s="676"/>
      <c r="Q51" s="676"/>
      <c r="R51" s="676"/>
      <c r="S51" s="676"/>
      <c r="T51" s="676"/>
      <c r="U51" s="12"/>
      <c r="V51" s="12"/>
      <c r="W51" s="14"/>
      <c r="X51" s="14"/>
      <c r="Y51" s="14"/>
      <c r="Z51" s="14"/>
      <c r="AA51" s="14"/>
      <c r="AB51" s="14"/>
      <c r="AC51" s="14"/>
      <c r="AD51" s="14"/>
      <c r="AE51" s="14"/>
      <c r="AF51" s="14"/>
      <c r="AG51" s="14"/>
      <c r="AH51" s="14"/>
      <c r="AI51" s="14"/>
      <c r="AJ51" s="14"/>
      <c r="AK51" s="14"/>
      <c r="AL51" s="14"/>
      <c r="AM51" s="14"/>
    </row>
    <row r="52" spans="1:39" s="16" customFormat="1" ht="13.5" customHeight="1" x14ac:dyDescent="0.2">
      <c r="A52" s="69"/>
      <c r="B52" s="677"/>
      <c r="C52" s="677"/>
      <c r="D52" s="677"/>
      <c r="E52" s="677"/>
      <c r="F52" s="70" t="s">
        <v>87</v>
      </c>
      <c r="G52" s="71" t="s">
        <v>88</v>
      </c>
      <c r="H52" s="72"/>
      <c r="I52" s="73"/>
      <c r="J52" s="675"/>
      <c r="K52" s="675"/>
      <c r="L52" s="675"/>
      <c r="M52" s="675"/>
      <c r="N52" s="675"/>
      <c r="O52" s="676"/>
      <c r="P52" s="676"/>
      <c r="Q52" s="676"/>
      <c r="R52" s="676"/>
      <c r="S52" s="676"/>
      <c r="T52" s="676"/>
      <c r="U52" s="12"/>
      <c r="V52" s="12"/>
      <c r="W52" s="14"/>
      <c r="X52" s="14"/>
      <c r="Y52" s="14"/>
      <c r="Z52" s="14"/>
      <c r="AA52" s="14"/>
      <c r="AB52" s="14"/>
      <c r="AC52" s="14"/>
      <c r="AD52" s="14"/>
      <c r="AE52" s="14"/>
      <c r="AF52" s="14"/>
      <c r="AG52" s="14"/>
      <c r="AH52" s="14"/>
      <c r="AI52" s="14"/>
      <c r="AJ52" s="14"/>
      <c r="AK52" s="14"/>
      <c r="AL52" s="14"/>
      <c r="AM52" s="14"/>
    </row>
    <row r="53" spans="1:39" s="16" customFormat="1" ht="13.5" customHeight="1" x14ac:dyDescent="0.2">
      <c r="A53" s="69"/>
      <c r="B53" s="677"/>
      <c r="C53" s="677"/>
      <c r="D53" s="677"/>
      <c r="E53" s="677"/>
      <c r="F53" s="70" t="s">
        <v>87</v>
      </c>
      <c r="G53" s="71" t="s">
        <v>88</v>
      </c>
      <c r="H53" s="72"/>
      <c r="I53" s="73"/>
      <c r="J53" s="675"/>
      <c r="K53" s="675"/>
      <c r="L53" s="675"/>
      <c r="M53" s="675"/>
      <c r="N53" s="675"/>
      <c r="O53" s="676"/>
      <c r="P53" s="676"/>
      <c r="Q53" s="676"/>
      <c r="R53" s="676"/>
      <c r="S53" s="676"/>
      <c r="T53" s="676"/>
      <c r="U53" s="12"/>
      <c r="V53" s="12"/>
      <c r="W53" s="14"/>
      <c r="X53" s="14"/>
      <c r="Y53" s="14"/>
      <c r="Z53" s="14"/>
      <c r="AA53" s="14"/>
      <c r="AB53" s="14"/>
      <c r="AC53" s="14"/>
      <c r="AD53" s="14"/>
      <c r="AE53" s="14"/>
      <c r="AF53" s="14"/>
      <c r="AG53" s="14"/>
      <c r="AH53" s="14"/>
      <c r="AI53" s="14"/>
      <c r="AJ53" s="14"/>
      <c r="AK53" s="14"/>
      <c r="AL53" s="14"/>
      <c r="AM53" s="14"/>
    </row>
    <row r="54" spans="1:39" s="16" customFormat="1" ht="13.5" customHeight="1" x14ac:dyDescent="0.2">
      <c r="A54" s="69"/>
      <c r="B54" s="677"/>
      <c r="C54" s="677"/>
      <c r="D54" s="677"/>
      <c r="E54" s="677"/>
      <c r="F54" s="70" t="s">
        <v>87</v>
      </c>
      <c r="G54" s="71" t="s">
        <v>88</v>
      </c>
      <c r="H54" s="72"/>
      <c r="I54" s="73"/>
      <c r="J54" s="675"/>
      <c r="K54" s="675"/>
      <c r="L54" s="675"/>
      <c r="M54" s="675"/>
      <c r="N54" s="675"/>
      <c r="O54" s="676"/>
      <c r="P54" s="676"/>
      <c r="Q54" s="676"/>
      <c r="R54" s="676"/>
      <c r="S54" s="676"/>
      <c r="T54" s="676"/>
      <c r="U54" s="12"/>
      <c r="V54" s="12"/>
      <c r="W54" s="14"/>
      <c r="X54" s="14"/>
      <c r="Y54" s="14"/>
      <c r="Z54" s="14"/>
      <c r="AA54" s="14"/>
      <c r="AB54" s="14"/>
      <c r="AC54" s="14"/>
      <c r="AD54" s="14"/>
      <c r="AE54" s="14"/>
      <c r="AF54" s="14"/>
      <c r="AG54" s="14"/>
      <c r="AH54" s="14"/>
      <c r="AI54" s="14"/>
      <c r="AJ54" s="14"/>
      <c r="AK54" s="14"/>
      <c r="AL54" s="14"/>
      <c r="AM54" s="14"/>
    </row>
    <row r="55" spans="1:39" s="16" customFormat="1" ht="13.5" customHeight="1" thickBot="1" x14ac:dyDescent="0.25">
      <c r="A55" s="74"/>
      <c r="B55" s="690"/>
      <c r="C55" s="690"/>
      <c r="D55" s="690"/>
      <c r="E55" s="690"/>
      <c r="F55" s="75" t="s">
        <v>87</v>
      </c>
      <c r="G55" s="76" t="s">
        <v>88</v>
      </c>
      <c r="H55" s="77"/>
      <c r="I55" s="78"/>
      <c r="J55" s="685"/>
      <c r="K55" s="685"/>
      <c r="L55" s="685"/>
      <c r="M55" s="685"/>
      <c r="N55" s="685"/>
      <c r="O55" s="678"/>
      <c r="P55" s="678"/>
      <c r="Q55" s="678"/>
      <c r="R55" s="678"/>
      <c r="S55" s="678"/>
      <c r="T55" s="678"/>
      <c r="U55" s="12"/>
      <c r="V55" s="12"/>
      <c r="W55" s="14"/>
      <c r="X55" s="14"/>
      <c r="Y55" s="14"/>
      <c r="Z55" s="14"/>
      <c r="AA55" s="14"/>
      <c r="AB55" s="14"/>
      <c r="AC55" s="14"/>
      <c r="AD55" s="14"/>
      <c r="AE55" s="14"/>
      <c r="AF55" s="14"/>
      <c r="AG55" s="14"/>
      <c r="AH55" s="14"/>
      <c r="AI55" s="14"/>
      <c r="AJ55" s="14"/>
      <c r="AK55" s="14"/>
      <c r="AL55" s="14"/>
      <c r="AM55" s="14"/>
    </row>
    <row r="56" spans="1:39" s="16" customFormat="1" ht="20" customHeight="1" thickBot="1" x14ac:dyDescent="0.25">
      <c r="A56" s="686" t="s">
        <v>89</v>
      </c>
      <c r="B56" s="686"/>
      <c r="C56" s="686"/>
      <c r="D56" s="687"/>
      <c r="E56" s="687"/>
      <c r="F56" s="12"/>
      <c r="G56" s="12"/>
      <c r="H56" s="12"/>
      <c r="I56" s="12"/>
      <c r="J56" s="12"/>
      <c r="K56" s="12"/>
      <c r="L56" s="12"/>
      <c r="M56" s="12"/>
      <c r="N56" s="12"/>
      <c r="O56" s="12"/>
      <c r="P56" s="12"/>
      <c r="Q56" s="12"/>
      <c r="R56" s="12"/>
      <c r="S56" s="12"/>
      <c r="T56" s="12"/>
      <c r="U56" s="12"/>
      <c r="V56" s="12"/>
      <c r="W56" s="14"/>
      <c r="X56" s="14"/>
      <c r="Y56" s="14"/>
      <c r="Z56" s="14"/>
      <c r="AA56" s="14"/>
      <c r="AB56" s="14"/>
      <c r="AC56" s="14"/>
      <c r="AD56" s="14"/>
      <c r="AE56" s="14"/>
      <c r="AF56" s="14"/>
      <c r="AG56" s="14"/>
      <c r="AH56" s="14"/>
      <c r="AI56" s="14"/>
      <c r="AJ56" s="14"/>
      <c r="AK56" s="14"/>
      <c r="AL56" s="14"/>
      <c r="AM56" s="14"/>
    </row>
    <row r="57" spans="1:39" s="16" customFormat="1" ht="8" customHeight="1" x14ac:dyDescent="0.2">
      <c r="A57" s="79"/>
      <c r="B57" s="79"/>
      <c r="C57" s="79"/>
      <c r="D57" s="80"/>
      <c r="E57" s="80"/>
      <c r="F57" s="12"/>
      <c r="G57" s="12"/>
      <c r="H57" s="12"/>
      <c r="I57" s="12"/>
      <c r="J57" s="12"/>
      <c r="K57" s="12"/>
      <c r="L57" s="12"/>
      <c r="M57" s="12"/>
      <c r="N57" s="12"/>
      <c r="O57" s="12"/>
      <c r="P57" s="12"/>
      <c r="Q57" s="12"/>
      <c r="R57" s="12"/>
      <c r="S57" s="12"/>
      <c r="T57" s="12"/>
      <c r="U57" s="12"/>
      <c r="V57" s="12"/>
      <c r="W57" s="14"/>
      <c r="X57" s="14"/>
      <c r="Y57" s="14"/>
      <c r="Z57" s="14"/>
      <c r="AA57" s="14"/>
      <c r="AB57" s="14"/>
      <c r="AC57" s="14"/>
      <c r="AD57" s="14"/>
      <c r="AE57" s="14"/>
      <c r="AF57" s="14"/>
      <c r="AG57" s="14"/>
      <c r="AH57" s="14"/>
      <c r="AI57" s="14"/>
      <c r="AJ57" s="14"/>
      <c r="AK57" s="14"/>
      <c r="AL57" s="14"/>
      <c r="AM57" s="14"/>
    </row>
    <row r="58" spans="1:39" s="16" customFormat="1" x14ac:dyDescent="0.2">
      <c r="A58" s="12"/>
      <c r="B58" s="12"/>
      <c r="C58" s="12"/>
      <c r="D58" s="12"/>
      <c r="E58" s="12"/>
      <c r="F58" s="12"/>
      <c r="G58" s="688" t="s">
        <v>90</v>
      </c>
      <c r="H58" s="688"/>
      <c r="I58" s="688"/>
      <c r="J58" s="688"/>
      <c r="K58" s="688"/>
      <c r="L58" s="689"/>
      <c r="M58" s="689"/>
      <c r="N58" s="689"/>
      <c r="O58" s="689"/>
      <c r="P58" s="689"/>
      <c r="Q58" s="689"/>
      <c r="R58" s="689"/>
      <c r="S58" s="689"/>
      <c r="T58" s="689"/>
      <c r="U58" s="12"/>
      <c r="V58" s="12"/>
      <c r="W58" s="14"/>
      <c r="X58" s="14"/>
      <c r="Y58" s="14"/>
      <c r="Z58" s="14"/>
      <c r="AA58" s="14"/>
      <c r="AB58" s="14"/>
      <c r="AC58" s="14"/>
      <c r="AD58" s="14"/>
      <c r="AE58" s="14"/>
      <c r="AF58" s="14"/>
      <c r="AG58" s="14"/>
      <c r="AH58" s="14"/>
      <c r="AI58" s="14"/>
      <c r="AJ58" s="14"/>
      <c r="AK58" s="14"/>
      <c r="AL58" s="14"/>
      <c r="AM58" s="14"/>
    </row>
    <row r="59" spans="1:39" s="16" customFormat="1" x14ac:dyDescent="0.2">
      <c r="A59" s="12"/>
      <c r="B59" s="12"/>
      <c r="C59" s="12"/>
      <c r="D59" s="12"/>
      <c r="E59" s="12"/>
      <c r="F59" s="12"/>
      <c r="G59" s="12"/>
      <c r="H59" s="12"/>
      <c r="I59" s="12"/>
      <c r="J59" s="12"/>
      <c r="K59" s="66"/>
      <c r="L59" s="66"/>
      <c r="M59" s="66"/>
      <c r="N59" s="66"/>
      <c r="O59" s="66"/>
      <c r="P59" s="66"/>
      <c r="Q59" s="66"/>
      <c r="R59" s="12"/>
      <c r="S59" s="12"/>
      <c r="T59" s="12"/>
      <c r="U59" s="12"/>
      <c r="V59" s="12"/>
      <c r="W59" s="14"/>
      <c r="X59" s="14"/>
      <c r="Y59" s="14"/>
      <c r="Z59" s="14"/>
      <c r="AA59" s="14"/>
      <c r="AB59" s="14"/>
      <c r="AC59" s="14"/>
      <c r="AD59" s="14"/>
      <c r="AE59" s="14"/>
      <c r="AF59" s="14"/>
      <c r="AG59" s="14"/>
      <c r="AH59" s="14"/>
      <c r="AI59" s="14"/>
      <c r="AJ59" s="14"/>
      <c r="AK59" s="14"/>
      <c r="AL59" s="14"/>
      <c r="AM59" s="14"/>
    </row>
    <row r="60" spans="1:39" s="16" customFormat="1" x14ac:dyDescent="0.2">
      <c r="A60" s="12"/>
      <c r="B60" s="12"/>
      <c r="C60" s="12"/>
      <c r="D60" s="12"/>
      <c r="E60" s="12"/>
      <c r="F60" s="12"/>
      <c r="G60" s="12"/>
      <c r="H60" s="12"/>
      <c r="I60" s="12"/>
      <c r="J60" s="12"/>
      <c r="K60" s="12"/>
      <c r="L60" s="12"/>
      <c r="M60" s="12"/>
      <c r="N60" s="12"/>
      <c r="O60" s="12"/>
      <c r="P60" s="12"/>
      <c r="Q60" s="12"/>
      <c r="R60" s="12"/>
      <c r="S60" s="12"/>
      <c r="T60" s="12"/>
      <c r="U60" s="12"/>
      <c r="V60" s="12"/>
      <c r="W60" s="14"/>
      <c r="X60" s="14"/>
      <c r="Y60" s="14"/>
      <c r="Z60" s="14"/>
      <c r="AA60" s="14"/>
      <c r="AB60" s="14"/>
      <c r="AC60" s="14"/>
      <c r="AD60" s="14"/>
      <c r="AE60" s="14"/>
      <c r="AF60" s="14"/>
      <c r="AG60" s="14"/>
      <c r="AH60" s="14"/>
      <c r="AI60" s="14"/>
      <c r="AJ60" s="14"/>
      <c r="AK60" s="14"/>
      <c r="AL60" s="14"/>
      <c r="AM60" s="14"/>
    </row>
    <row r="61" spans="1:39" s="16" customFormat="1" x14ac:dyDescent="0.2">
      <c r="A61" s="12"/>
      <c r="B61" s="12"/>
      <c r="C61" s="12"/>
      <c r="D61" s="12"/>
      <c r="E61" s="12"/>
      <c r="F61" s="12"/>
      <c r="G61" s="12"/>
      <c r="H61" s="12"/>
      <c r="I61" s="12"/>
      <c r="J61" s="12"/>
      <c r="K61" s="12"/>
      <c r="L61" s="12"/>
      <c r="M61" s="12"/>
      <c r="N61" s="12"/>
      <c r="O61" s="12"/>
      <c r="P61" s="12"/>
      <c r="Q61" s="12"/>
      <c r="R61" s="12"/>
      <c r="S61" s="12"/>
      <c r="T61" s="12"/>
      <c r="U61" s="12"/>
      <c r="V61" s="12"/>
      <c r="W61" s="14"/>
      <c r="X61" s="14"/>
      <c r="Y61" s="14"/>
      <c r="Z61" s="14"/>
      <c r="AA61" s="14"/>
      <c r="AB61" s="14"/>
      <c r="AC61" s="14"/>
      <c r="AD61" s="14"/>
      <c r="AE61" s="14"/>
      <c r="AF61" s="14"/>
      <c r="AG61" s="14"/>
      <c r="AH61" s="14"/>
      <c r="AI61" s="14"/>
      <c r="AJ61" s="14"/>
      <c r="AK61" s="14"/>
      <c r="AL61" s="14"/>
      <c r="AM61" s="14"/>
    </row>
    <row r="62" spans="1:39" s="16" customFormat="1" x14ac:dyDescent="0.2">
      <c r="A62" s="12"/>
      <c r="B62" s="12"/>
      <c r="C62" s="12"/>
      <c r="D62" s="12"/>
      <c r="E62" s="12"/>
      <c r="F62" s="12"/>
      <c r="G62" s="12"/>
      <c r="H62" s="12"/>
      <c r="I62" s="12"/>
      <c r="J62" s="12"/>
      <c r="K62" s="12"/>
      <c r="L62" s="12"/>
      <c r="M62" s="12"/>
      <c r="N62" s="12"/>
      <c r="O62" s="12"/>
      <c r="P62" s="12"/>
      <c r="Q62" s="12"/>
      <c r="R62" s="12"/>
      <c r="S62" s="12"/>
      <c r="T62" s="12"/>
      <c r="U62" s="12"/>
      <c r="V62" s="12"/>
      <c r="W62" s="14"/>
      <c r="X62" s="14"/>
      <c r="Y62" s="14"/>
      <c r="Z62" s="14"/>
      <c r="AA62" s="14"/>
      <c r="AB62" s="14"/>
      <c r="AC62" s="14"/>
      <c r="AD62" s="14"/>
      <c r="AE62" s="14"/>
      <c r="AF62" s="14"/>
      <c r="AG62" s="14"/>
      <c r="AH62" s="14"/>
      <c r="AI62" s="14"/>
      <c r="AJ62" s="14"/>
      <c r="AK62" s="14"/>
      <c r="AL62" s="14"/>
      <c r="AM62" s="14"/>
    </row>
    <row r="63" spans="1:39" s="16" customFormat="1" x14ac:dyDescent="0.2">
      <c r="A63" s="12"/>
      <c r="B63" s="12"/>
      <c r="C63" s="12"/>
      <c r="D63" s="12"/>
      <c r="E63" s="12"/>
      <c r="F63" s="12"/>
      <c r="G63" s="12"/>
      <c r="H63" s="12"/>
      <c r="I63" s="12"/>
      <c r="J63" s="12"/>
      <c r="K63" s="12"/>
      <c r="L63" s="12"/>
      <c r="M63" s="12"/>
      <c r="N63" s="13"/>
      <c r="O63" s="12"/>
      <c r="P63" s="12"/>
      <c r="Q63" s="12"/>
      <c r="R63" s="12"/>
      <c r="S63" s="12"/>
      <c r="T63" s="12"/>
      <c r="U63" s="12"/>
      <c r="V63" s="12"/>
      <c r="W63" s="14"/>
      <c r="X63" s="14"/>
      <c r="Y63" s="14"/>
      <c r="Z63" s="14"/>
      <c r="AA63" s="14"/>
      <c r="AB63" s="14"/>
      <c r="AC63" s="14"/>
      <c r="AD63" s="14"/>
      <c r="AE63" s="14"/>
      <c r="AF63" s="14"/>
      <c r="AG63" s="14"/>
      <c r="AH63" s="14"/>
      <c r="AI63" s="14"/>
      <c r="AJ63" s="14"/>
      <c r="AK63" s="14"/>
      <c r="AL63" s="14"/>
      <c r="AM63" s="14"/>
    </row>
    <row r="64" spans="1:39" s="16" customForma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row>
    <row r="65" spans="1:39" s="16" customFormat="1"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row>
    <row r="66" spans="1:39" s="16" customFormat="1"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row>
    <row r="67" spans="1:39" s="16" customFormat="1"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row>
    <row r="68" spans="1:39" s="16" customFormat="1"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row>
    <row r="69" spans="1:39" s="16" customFormat="1"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row>
    <row r="70" spans="1:39" s="16" customFormat="1"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row>
    <row r="71" spans="1:39" s="16" customFormat="1"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row>
    <row r="72" spans="1:39" s="16" customFormat="1"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row>
    <row r="73" spans="1:39" s="16" customFormat="1"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row>
    <row r="74" spans="1:39" s="16" customFormat="1"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row>
    <row r="75" spans="1:39" s="16" customFormat="1" x14ac:dyDescent="0.2">
      <c r="AC75" s="14"/>
      <c r="AG75" s="14"/>
    </row>
    <row r="76" spans="1:39" s="16" customFormat="1" x14ac:dyDescent="0.2">
      <c r="AG76" s="14"/>
    </row>
  </sheetData>
  <mergeCells count="146">
    <mergeCell ref="A56:C56"/>
    <mergeCell ref="D56:E56"/>
    <mergeCell ref="G58:K58"/>
    <mergeCell ref="L58:T58"/>
    <mergeCell ref="B54:E54"/>
    <mergeCell ref="J54:N54"/>
    <mergeCell ref="O54:T54"/>
    <mergeCell ref="B55:E55"/>
    <mergeCell ref="J55:N55"/>
    <mergeCell ref="O55:T55"/>
    <mergeCell ref="B52:E52"/>
    <mergeCell ref="J52:N52"/>
    <mergeCell ref="O52:T52"/>
    <mergeCell ref="B53:E53"/>
    <mergeCell ref="J53:N53"/>
    <mergeCell ref="O53:T53"/>
    <mergeCell ref="P41:T41"/>
    <mergeCell ref="B50:E50"/>
    <mergeCell ref="F50:I50"/>
    <mergeCell ref="J50:N50"/>
    <mergeCell ref="O50:T50"/>
    <mergeCell ref="B51:E51"/>
    <mergeCell ref="J51:N51"/>
    <mergeCell ref="O51:T51"/>
    <mergeCell ref="B41:D41"/>
    <mergeCell ref="E41:G41"/>
    <mergeCell ref="H41:I41"/>
    <mergeCell ref="J41:K41"/>
    <mergeCell ref="L41:M41"/>
    <mergeCell ref="N41:O41"/>
    <mergeCell ref="P39:T39"/>
    <mergeCell ref="B40:D40"/>
    <mergeCell ref="E40:G40"/>
    <mergeCell ref="H40:I40"/>
    <mergeCell ref="J40:K40"/>
    <mergeCell ref="L40:M40"/>
    <mergeCell ref="N40:O40"/>
    <mergeCell ref="P40:T40"/>
    <mergeCell ref="B39:D39"/>
    <mergeCell ref="E39:G39"/>
    <mergeCell ref="H39:I39"/>
    <mergeCell ref="J39:K39"/>
    <mergeCell ref="L39:M39"/>
    <mergeCell ref="N39:O39"/>
    <mergeCell ref="N37:O37"/>
    <mergeCell ref="P37:T37"/>
    <mergeCell ref="B38:D38"/>
    <mergeCell ref="E38:G38"/>
    <mergeCell ref="H38:I38"/>
    <mergeCell ref="J38:K38"/>
    <mergeCell ref="L38:M38"/>
    <mergeCell ref="N38:O38"/>
    <mergeCell ref="P38:T38"/>
    <mergeCell ref="A33:D33"/>
    <mergeCell ref="E33:H33"/>
    <mergeCell ref="I33:L33"/>
    <mergeCell ref="B37:D37"/>
    <mergeCell ref="E37:G37"/>
    <mergeCell ref="H37:I37"/>
    <mergeCell ref="J37:K37"/>
    <mergeCell ref="L37:M37"/>
    <mergeCell ref="A31:D31"/>
    <mergeCell ref="E31:H31"/>
    <mergeCell ref="I31:L31"/>
    <mergeCell ref="A32:D32"/>
    <mergeCell ref="E32:H32"/>
    <mergeCell ref="I32:L32"/>
    <mergeCell ref="A29:D29"/>
    <mergeCell ref="E29:H29"/>
    <mergeCell ref="I29:L29"/>
    <mergeCell ref="M29:T29"/>
    <mergeCell ref="A30:D30"/>
    <mergeCell ref="E30:H30"/>
    <mergeCell ref="I30:L30"/>
    <mergeCell ref="B26:E26"/>
    <mergeCell ref="F26:I26"/>
    <mergeCell ref="J26:K26"/>
    <mergeCell ref="L26:N26"/>
    <mergeCell ref="B27:E27"/>
    <mergeCell ref="F27:I27"/>
    <mergeCell ref="J27:K27"/>
    <mergeCell ref="L27:N27"/>
    <mergeCell ref="B24:E24"/>
    <mergeCell ref="F24:I24"/>
    <mergeCell ref="J24:K24"/>
    <mergeCell ref="L24:N24"/>
    <mergeCell ref="B25:E25"/>
    <mergeCell ref="F25:I25"/>
    <mergeCell ref="J25:K25"/>
    <mergeCell ref="L25:N25"/>
    <mergeCell ref="B22:E22"/>
    <mergeCell ref="F22:I22"/>
    <mergeCell ref="J22:K22"/>
    <mergeCell ref="L22:N22"/>
    <mergeCell ref="B23:E23"/>
    <mergeCell ref="F23:I23"/>
    <mergeCell ref="J23:K23"/>
    <mergeCell ref="L23:N23"/>
    <mergeCell ref="B20:E20"/>
    <mergeCell ref="F20:I20"/>
    <mergeCell ref="J20:K20"/>
    <mergeCell ref="L20:N20"/>
    <mergeCell ref="B21:E21"/>
    <mergeCell ref="F21:I21"/>
    <mergeCell ref="J21:K21"/>
    <mergeCell ref="L21:N21"/>
    <mergeCell ref="B18:E18"/>
    <mergeCell ref="F18:I18"/>
    <mergeCell ref="J18:K18"/>
    <mergeCell ref="L18:N18"/>
    <mergeCell ref="B19:E19"/>
    <mergeCell ref="F19:I19"/>
    <mergeCell ref="J19:K19"/>
    <mergeCell ref="L19:N19"/>
    <mergeCell ref="B14:E14"/>
    <mergeCell ref="F14:I14"/>
    <mergeCell ref="J14:K14"/>
    <mergeCell ref="L14:N14"/>
    <mergeCell ref="B17:E17"/>
    <mergeCell ref="F17:I17"/>
    <mergeCell ref="J17:K17"/>
    <mergeCell ref="L17:N17"/>
    <mergeCell ref="B12:E12"/>
    <mergeCell ref="F12:I12"/>
    <mergeCell ref="J12:K12"/>
    <mergeCell ref="L12:N12"/>
    <mergeCell ref="B13:E13"/>
    <mergeCell ref="F13:I13"/>
    <mergeCell ref="J13:K13"/>
    <mergeCell ref="L13:N13"/>
    <mergeCell ref="J9:K9"/>
    <mergeCell ref="L9:M9"/>
    <mergeCell ref="O9:S9"/>
    <mergeCell ref="O10:S10"/>
    <mergeCell ref="B11:E11"/>
    <mergeCell ref="F11:I11"/>
    <mergeCell ref="J11:K11"/>
    <mergeCell ref="L11:N11"/>
    <mergeCell ref="C5:J5"/>
    <mergeCell ref="O5:T5"/>
    <mergeCell ref="C6:J6"/>
    <mergeCell ref="L6:M6"/>
    <mergeCell ref="O6:T6"/>
    <mergeCell ref="C7:J7"/>
    <mergeCell ref="L7:M7"/>
    <mergeCell ref="O7:T7"/>
  </mergeCells>
  <dataValidations count="5">
    <dataValidation type="list" allowBlank="1" showInputMessage="1" showErrorMessage="1" prompt="Bitte aus der Dropdown-Liste Halle oder Feld wählen." sqref="J9" xr:uid="{92ABE975-CD46-DF4B-8167-98DF66F0DB4A}">
      <formula1>AF1:AF2</formula1>
      <formula2>0</formula2>
    </dataValidation>
    <dataValidation type="list" allowBlank="1" showInputMessage="1" showErrorMessage="1" prompt="Bitte das Saison-Jahr aus der Dropdown-Liste wählen." sqref="M9" xr:uid="{864DF096-15EE-CC4B-A641-991B43CCB385}">
      <formula1>AE62:AE71</formula1>
      <formula2>0</formula2>
    </dataValidation>
    <dataValidation type="list" allowBlank="1" showInputMessage="1" showErrorMessage="1" prompt="Bitte aus der Dropdown-Liste Halle oder Feld wählen." sqref="K9" xr:uid="{A39456B9-A108-0F41-B28E-9EC4233AAD00}">
      <formula1>AS1:AS2</formula1>
      <formula2>0</formula2>
    </dataValidation>
    <dataValidation type="list" allowBlank="1" showInputMessage="1" showErrorMessage="1" prompt="Bitte das Saison-Jahr aus der Dropdown-Liste wählen." sqref="L9" xr:uid="{7D94D364-3334-DF45-90AE-12A4700D036F}">
      <formula1>AH1:AH8</formula1>
      <formula2>0</formula2>
    </dataValidation>
    <dataValidation type="list" allowBlank="1" showInputMessage="1" showErrorMessage="1" prompt="Bitte die Altersklasse aus der Dropdown-Liste wählen." sqref="N5" xr:uid="{C0A3294D-A690-DC40-B3C9-7C280C680B2A}">
      <formula1>AC1:AC12</formula1>
      <formula2>0</formula2>
    </dataValidation>
  </dataValidations>
  <pageMargins left="0.39370078740157483" right="0.39370078740157483" top="0.47244094488188981" bottom="0.39370078740157483" header="0" footer="0"/>
  <pageSetup paperSize="9" scale="96"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tt3"/>
  <dimension ref="A1:S40"/>
  <sheetViews>
    <sheetView zoomScale="87" workbookViewId="0">
      <selection activeCell="I6" sqref="I6"/>
    </sheetView>
  </sheetViews>
  <sheetFormatPr baseColWidth="10" defaultRowHeight="15" x14ac:dyDescent="0.2"/>
  <cols>
    <col min="1" max="1" width="22" customWidth="1"/>
    <col min="2" max="2" width="18" customWidth="1"/>
    <col min="4" max="4" width="19.5" customWidth="1"/>
    <col min="7" max="7" width="18.83203125" customWidth="1"/>
    <col min="8" max="8" width="17.83203125" customWidth="1"/>
    <col min="9" max="9" width="20.1640625" customWidth="1"/>
    <col min="10" max="10" width="17.1640625" style="6" customWidth="1"/>
    <col min="13" max="13" width="22.1640625" bestFit="1" customWidth="1"/>
    <col min="14" max="14" width="12.33203125" customWidth="1"/>
  </cols>
  <sheetData>
    <row r="1" spans="1:19" ht="16" x14ac:dyDescent="0.2">
      <c r="A1" s="2" t="s">
        <v>25</v>
      </c>
      <c r="B1" s="3" t="s">
        <v>26</v>
      </c>
      <c r="C1" s="4"/>
      <c r="D1" s="2" t="s">
        <v>27</v>
      </c>
      <c r="E1" s="3" t="s">
        <v>28</v>
      </c>
      <c r="F1" s="4"/>
      <c r="G1" s="9" t="s">
        <v>40</v>
      </c>
      <c r="H1" s="82" t="s">
        <v>92</v>
      </c>
      <c r="I1" s="82" t="s">
        <v>29</v>
      </c>
      <c r="J1" s="82" t="s">
        <v>131</v>
      </c>
      <c r="K1" s="5"/>
      <c r="M1" s="83" t="s">
        <v>8</v>
      </c>
      <c r="N1" s="289" t="s">
        <v>306</v>
      </c>
      <c r="O1" s="85" t="s">
        <v>135</v>
      </c>
      <c r="Q1" t="s">
        <v>168</v>
      </c>
      <c r="S1" t="s">
        <v>231</v>
      </c>
    </row>
    <row r="2" spans="1:19" ht="16" x14ac:dyDescent="0.2">
      <c r="A2" s="4"/>
      <c r="B2" s="3">
        <v>1</v>
      </c>
      <c r="C2" s="4"/>
      <c r="D2" s="4"/>
      <c r="E2" s="3">
        <v>1</v>
      </c>
      <c r="F2" s="4"/>
      <c r="G2" s="10"/>
      <c r="H2" s="10" t="s">
        <v>41</v>
      </c>
      <c r="I2" s="82"/>
      <c r="J2" s="3"/>
      <c r="K2" s="4" t="b">
        <v>1</v>
      </c>
      <c r="M2" s="85"/>
      <c r="N2" s="290"/>
      <c r="O2" s="85">
        <v>1</v>
      </c>
    </row>
    <row r="3" spans="1:19" ht="16" x14ac:dyDescent="0.2">
      <c r="A3" s="4" t="s">
        <v>142</v>
      </c>
      <c r="B3" s="3"/>
      <c r="C3" s="4"/>
      <c r="D3" s="4" t="s">
        <v>15</v>
      </c>
      <c r="E3" s="3"/>
      <c r="F3" s="4"/>
      <c r="G3" s="10" t="s">
        <v>42</v>
      </c>
      <c r="H3" s="10" t="s">
        <v>93</v>
      </c>
      <c r="I3" s="10" t="s">
        <v>121</v>
      </c>
      <c r="J3" s="84" t="s">
        <v>132</v>
      </c>
      <c r="K3" s="4"/>
      <c r="M3" s="83" t="s">
        <v>95</v>
      </c>
      <c r="N3" s="291" t="s">
        <v>320</v>
      </c>
      <c r="O3" s="85"/>
      <c r="Q3" t="s">
        <v>171</v>
      </c>
      <c r="S3" t="s">
        <v>229</v>
      </c>
    </row>
    <row r="4" spans="1:19" ht="16" x14ac:dyDescent="0.2">
      <c r="A4" s="4" t="s">
        <v>144</v>
      </c>
      <c r="B4" s="3"/>
      <c r="C4" s="4"/>
      <c r="D4" s="8" t="s">
        <v>30</v>
      </c>
      <c r="E4" s="3"/>
      <c r="F4" s="4"/>
      <c r="G4" s="10" t="s">
        <v>43</v>
      </c>
      <c r="H4" s="10" t="s">
        <v>94</v>
      </c>
      <c r="I4" s="10" t="s">
        <v>122</v>
      </c>
      <c r="J4" s="84" t="s">
        <v>133</v>
      </c>
      <c r="K4" s="4" t="b">
        <v>0</v>
      </c>
      <c r="M4" s="83" t="s">
        <v>96</v>
      </c>
      <c r="N4" s="291" t="s">
        <v>330</v>
      </c>
      <c r="O4" s="85"/>
      <c r="Q4" t="s">
        <v>50</v>
      </c>
      <c r="S4" t="s">
        <v>233</v>
      </c>
    </row>
    <row r="5" spans="1:19" ht="16" x14ac:dyDescent="0.2">
      <c r="A5" s="8" t="s">
        <v>32</v>
      </c>
      <c r="B5" s="3"/>
      <c r="C5" s="4"/>
      <c r="D5" s="8" t="s">
        <v>31</v>
      </c>
      <c r="E5" s="3"/>
      <c r="F5" s="4"/>
      <c r="G5" s="4" t="s">
        <v>226</v>
      </c>
      <c r="H5" s="4"/>
      <c r="I5" s="10" t="s">
        <v>123</v>
      </c>
      <c r="J5" s="3"/>
      <c r="K5" s="4"/>
      <c r="M5" s="83" t="s">
        <v>97</v>
      </c>
      <c r="N5" s="291" t="s">
        <v>315</v>
      </c>
      <c r="O5" s="85"/>
      <c r="S5" t="s">
        <v>230</v>
      </c>
    </row>
    <row r="6" spans="1:19" ht="16" x14ac:dyDescent="0.2">
      <c r="A6" s="8" t="s">
        <v>33</v>
      </c>
      <c r="B6" s="3"/>
      <c r="C6" s="4"/>
      <c r="D6" s="4" t="s">
        <v>195</v>
      </c>
      <c r="E6" s="3"/>
      <c r="F6" s="4"/>
      <c r="G6" s="4"/>
      <c r="H6" s="4"/>
      <c r="I6" s="10" t="s">
        <v>124</v>
      </c>
      <c r="J6" s="3"/>
      <c r="K6" s="4"/>
      <c r="M6" s="83" t="s">
        <v>98</v>
      </c>
      <c r="N6" s="291" t="s">
        <v>319</v>
      </c>
      <c r="O6" s="85"/>
      <c r="S6" t="s">
        <v>66</v>
      </c>
    </row>
    <row r="7" spans="1:19" ht="16" x14ac:dyDescent="0.2">
      <c r="A7" s="8" t="s">
        <v>34</v>
      </c>
      <c r="B7" s="3"/>
      <c r="C7" s="4"/>
      <c r="D7" s="4"/>
      <c r="E7" s="3"/>
      <c r="F7" s="4"/>
      <c r="G7" s="4"/>
      <c r="H7" s="4"/>
      <c r="I7" s="10" t="s">
        <v>125</v>
      </c>
      <c r="J7" s="3"/>
      <c r="K7" s="4"/>
      <c r="M7" s="83" t="s">
        <v>99</v>
      </c>
      <c r="N7" s="291" t="s">
        <v>307</v>
      </c>
      <c r="O7" s="85"/>
      <c r="S7" t="s">
        <v>242</v>
      </c>
    </row>
    <row r="8" spans="1:19" ht="16" x14ac:dyDescent="0.2">
      <c r="A8" s="8" t="s">
        <v>35</v>
      </c>
      <c r="B8" s="3"/>
      <c r="C8" s="4"/>
      <c r="D8" s="4"/>
      <c r="E8" s="3"/>
      <c r="F8" s="4"/>
      <c r="G8" s="4"/>
      <c r="H8" s="4"/>
      <c r="I8" s="10" t="s">
        <v>126</v>
      </c>
      <c r="J8" s="3"/>
      <c r="K8" s="4"/>
      <c r="M8" s="83" t="s">
        <v>100</v>
      </c>
      <c r="N8" s="291" t="s">
        <v>318</v>
      </c>
      <c r="O8" s="85"/>
    </row>
    <row r="9" spans="1:19" ht="16" x14ac:dyDescent="0.2">
      <c r="A9" s="8" t="s">
        <v>36</v>
      </c>
      <c r="B9" s="3"/>
      <c r="C9" s="4"/>
      <c r="D9" s="4"/>
      <c r="E9" s="3"/>
      <c r="F9" s="4"/>
      <c r="G9" s="4"/>
      <c r="H9" s="4"/>
      <c r="I9" s="10" t="s">
        <v>127</v>
      </c>
      <c r="J9" s="3"/>
      <c r="K9" s="4"/>
      <c r="M9" s="289" t="s">
        <v>324</v>
      </c>
      <c r="N9" s="291" t="s">
        <v>325</v>
      </c>
      <c r="O9" s="289"/>
    </row>
    <row r="10" spans="1:19" ht="16" x14ac:dyDescent="0.2">
      <c r="A10" s="8" t="s">
        <v>37</v>
      </c>
      <c r="B10" s="3"/>
      <c r="C10" s="4"/>
      <c r="D10" s="4"/>
      <c r="E10" s="3"/>
      <c r="F10" s="4"/>
      <c r="G10" s="4"/>
      <c r="H10" s="4"/>
      <c r="I10" s="10" t="s">
        <v>128</v>
      </c>
      <c r="J10" s="3"/>
      <c r="K10" s="4"/>
      <c r="M10" s="83" t="s">
        <v>101</v>
      </c>
      <c r="N10" s="291" t="s">
        <v>323</v>
      </c>
      <c r="O10" s="85"/>
    </row>
    <row r="11" spans="1:19" ht="16" x14ac:dyDescent="0.2">
      <c r="A11" s="8" t="s">
        <v>38</v>
      </c>
      <c r="B11" s="3"/>
      <c r="C11" s="4"/>
      <c r="D11" s="4"/>
      <c r="E11" s="3"/>
      <c r="F11" s="4"/>
      <c r="G11" s="4"/>
      <c r="H11" s="4"/>
      <c r="I11" s="10" t="s">
        <v>129</v>
      </c>
      <c r="J11" s="3"/>
      <c r="K11" s="4"/>
      <c r="M11" s="83" t="s">
        <v>102</v>
      </c>
      <c r="N11" s="291" t="s">
        <v>326</v>
      </c>
      <c r="O11" s="85"/>
    </row>
    <row r="12" spans="1:19" ht="16" x14ac:dyDescent="0.2">
      <c r="A12" s="8" t="s">
        <v>39</v>
      </c>
      <c r="D12" s="4"/>
      <c r="G12" s="4"/>
      <c r="H12" s="4"/>
      <c r="I12" s="10" t="s">
        <v>130</v>
      </c>
      <c r="J12" s="3"/>
      <c r="K12" s="4"/>
      <c r="M12" s="83" t="s">
        <v>103</v>
      </c>
      <c r="N12" s="291" t="s">
        <v>316</v>
      </c>
      <c r="O12" s="85"/>
    </row>
    <row r="13" spans="1:19" ht="16" x14ac:dyDescent="0.2">
      <c r="A13" s="199" t="s">
        <v>265</v>
      </c>
      <c r="G13" s="4"/>
      <c r="H13" s="4"/>
      <c r="I13" s="4" t="s">
        <v>338</v>
      </c>
      <c r="J13" s="3"/>
      <c r="K13" s="4"/>
      <c r="M13" s="83" t="s">
        <v>104</v>
      </c>
      <c r="N13" s="291" t="s">
        <v>309</v>
      </c>
      <c r="O13" s="85"/>
    </row>
    <row r="14" spans="1:19" ht="16" x14ac:dyDescent="0.2">
      <c r="A14" s="199" t="s">
        <v>266</v>
      </c>
      <c r="G14" s="4"/>
      <c r="H14" s="4"/>
      <c r="I14" s="4"/>
      <c r="J14" s="3"/>
      <c r="K14" s="4"/>
      <c r="M14" s="83" t="s">
        <v>105</v>
      </c>
      <c r="N14" s="291" t="s">
        <v>327</v>
      </c>
      <c r="O14" s="85"/>
    </row>
    <row r="15" spans="1:19" ht="16" x14ac:dyDescent="0.2">
      <c r="A15" s="199" t="s">
        <v>267</v>
      </c>
      <c r="G15" s="4"/>
      <c r="H15" s="4"/>
      <c r="I15" s="4"/>
      <c r="J15" s="3"/>
      <c r="K15" s="4"/>
      <c r="M15" s="83" t="s">
        <v>106</v>
      </c>
      <c r="N15" s="291" t="s">
        <v>328</v>
      </c>
      <c r="O15" s="85"/>
    </row>
    <row r="16" spans="1:19" ht="16" x14ac:dyDescent="0.2">
      <c r="A16" s="199" t="s">
        <v>268</v>
      </c>
      <c r="G16" s="4"/>
      <c r="H16" s="4"/>
      <c r="I16" s="4"/>
      <c r="J16" s="3"/>
      <c r="K16" s="4"/>
      <c r="M16" s="83" t="s">
        <v>107</v>
      </c>
      <c r="N16" s="291" t="s">
        <v>329</v>
      </c>
      <c r="O16" s="85"/>
    </row>
    <row r="17" spans="1:15" ht="16" x14ac:dyDescent="0.2">
      <c r="G17" s="4"/>
      <c r="H17" s="4"/>
      <c r="I17" s="4"/>
      <c r="J17" s="3"/>
      <c r="K17" s="4"/>
      <c r="M17" s="83" t="s">
        <v>108</v>
      </c>
      <c r="N17" s="291" t="s">
        <v>331</v>
      </c>
      <c r="O17" s="85"/>
    </row>
    <row r="18" spans="1:15" ht="16" x14ac:dyDescent="0.2">
      <c r="G18" s="4"/>
      <c r="H18" s="4"/>
      <c r="I18" s="4"/>
      <c r="J18" s="3"/>
      <c r="K18" s="4"/>
      <c r="M18" s="83" t="s">
        <v>109</v>
      </c>
      <c r="N18" s="291" t="s">
        <v>332</v>
      </c>
      <c r="O18" s="85"/>
    </row>
    <row r="19" spans="1:15" ht="16" x14ac:dyDescent="0.2">
      <c r="A19" s="603"/>
      <c r="B19" s="603"/>
      <c r="G19" s="4"/>
      <c r="H19" s="4"/>
      <c r="I19" s="4"/>
      <c r="J19" s="3"/>
      <c r="K19" s="4"/>
      <c r="M19" s="83" t="s">
        <v>110</v>
      </c>
      <c r="N19" s="291" t="s">
        <v>304</v>
      </c>
      <c r="O19" s="85"/>
    </row>
    <row r="20" spans="1:15" ht="16" x14ac:dyDescent="0.2">
      <c r="G20" s="4"/>
      <c r="H20" s="4"/>
      <c r="I20" s="4"/>
      <c r="J20" s="3"/>
      <c r="K20" s="4"/>
      <c r="M20" s="83" t="s">
        <v>111</v>
      </c>
      <c r="N20" s="291" t="s">
        <v>313</v>
      </c>
      <c r="O20" s="85"/>
    </row>
    <row r="21" spans="1:15" ht="16" x14ac:dyDescent="0.2">
      <c r="G21" s="4"/>
      <c r="H21" s="4"/>
      <c r="I21" s="4"/>
      <c r="J21" s="3"/>
      <c r="K21" s="4"/>
      <c r="M21" s="83" t="s">
        <v>112</v>
      </c>
      <c r="N21" s="291" t="s">
        <v>333</v>
      </c>
      <c r="O21" s="85"/>
    </row>
    <row r="22" spans="1:15" ht="16" x14ac:dyDescent="0.2">
      <c r="G22" s="4"/>
      <c r="H22" s="4"/>
      <c r="I22" s="4"/>
      <c r="J22" s="3"/>
      <c r="K22" s="4"/>
      <c r="M22" s="83" t="s">
        <v>113</v>
      </c>
      <c r="N22" s="291" t="s">
        <v>312</v>
      </c>
      <c r="O22" s="85"/>
    </row>
    <row r="23" spans="1:15" ht="16" x14ac:dyDescent="0.2">
      <c r="G23" s="4"/>
      <c r="H23" s="4"/>
      <c r="I23" s="4"/>
      <c r="J23" s="3"/>
      <c r="K23" s="4"/>
      <c r="M23" s="83" t="s">
        <v>114</v>
      </c>
      <c r="N23" s="291" t="s">
        <v>310</v>
      </c>
      <c r="O23" s="85"/>
    </row>
    <row r="24" spans="1:15" ht="16" x14ac:dyDescent="0.2">
      <c r="G24" s="4"/>
      <c r="H24" s="4"/>
      <c r="I24" s="4"/>
      <c r="J24" s="3"/>
      <c r="K24" s="4"/>
      <c r="M24" s="83" t="s">
        <v>115</v>
      </c>
      <c r="N24" s="291" t="s">
        <v>311</v>
      </c>
      <c r="O24" s="85"/>
    </row>
    <row r="25" spans="1:15" ht="16" x14ac:dyDescent="0.2">
      <c r="G25" s="4"/>
      <c r="H25" s="4"/>
      <c r="I25" s="4"/>
      <c r="J25" s="3"/>
      <c r="K25" s="4"/>
      <c r="M25" s="289" t="s">
        <v>321</v>
      </c>
      <c r="N25" s="291" t="s">
        <v>322</v>
      </c>
      <c r="O25" s="289"/>
    </row>
    <row r="26" spans="1:15" ht="16" x14ac:dyDescent="0.2">
      <c r="G26" s="4"/>
      <c r="H26" s="4"/>
      <c r="I26" s="4"/>
      <c r="J26" s="3"/>
      <c r="K26" s="4"/>
      <c r="M26" s="83" t="s">
        <v>116</v>
      </c>
      <c r="N26" s="291" t="s">
        <v>314</v>
      </c>
      <c r="O26" s="85"/>
    </row>
    <row r="27" spans="1:15" ht="16" x14ac:dyDescent="0.2">
      <c r="G27" s="4"/>
      <c r="H27" s="4"/>
      <c r="I27" s="4"/>
      <c r="J27" s="3"/>
      <c r="K27" s="4"/>
      <c r="M27" s="83" t="s">
        <v>117</v>
      </c>
      <c r="N27" s="291" t="s">
        <v>317</v>
      </c>
      <c r="O27" s="85"/>
    </row>
    <row r="28" spans="1:15" ht="16" x14ac:dyDescent="0.2">
      <c r="G28" s="4"/>
      <c r="H28" s="4"/>
      <c r="I28" s="4"/>
      <c r="J28" s="3"/>
      <c r="K28" s="4"/>
      <c r="M28" s="83" t="s">
        <v>118</v>
      </c>
      <c r="N28" s="291" t="s">
        <v>308</v>
      </c>
      <c r="O28" s="85"/>
    </row>
    <row r="29" spans="1:15" ht="16" x14ac:dyDescent="0.2">
      <c r="G29" s="4"/>
      <c r="H29" s="4"/>
      <c r="I29" s="4"/>
      <c r="J29" s="3"/>
      <c r="K29" s="4"/>
      <c r="M29" s="83" t="s">
        <v>119</v>
      </c>
      <c r="N29" s="291" t="s">
        <v>335</v>
      </c>
      <c r="O29" s="85"/>
    </row>
    <row r="30" spans="1:15" ht="16" x14ac:dyDescent="0.2">
      <c r="G30" s="4"/>
      <c r="H30" s="4"/>
      <c r="I30" s="4"/>
      <c r="J30" s="3"/>
      <c r="K30" s="4"/>
      <c r="M30" s="83" t="s">
        <v>120</v>
      </c>
      <c r="N30" s="291" t="s">
        <v>334</v>
      </c>
      <c r="O30" s="85"/>
    </row>
    <row r="31" spans="1:15" ht="16" x14ac:dyDescent="0.2">
      <c r="G31" s="4"/>
      <c r="H31" s="4"/>
      <c r="I31" s="4"/>
      <c r="J31" s="3"/>
      <c r="K31" s="4"/>
    </row>
    <row r="32" spans="1:15" ht="16" x14ac:dyDescent="0.2">
      <c r="G32" s="4"/>
      <c r="H32" s="4"/>
      <c r="I32" s="4"/>
      <c r="J32" s="3"/>
      <c r="K32" s="4"/>
    </row>
    <row r="33" spans="7:11" ht="16" x14ac:dyDescent="0.2">
      <c r="G33" s="4"/>
      <c r="H33" s="4"/>
      <c r="I33" s="4"/>
      <c r="J33" s="3"/>
      <c r="K33" s="4"/>
    </row>
    <row r="34" spans="7:11" ht="16" x14ac:dyDescent="0.2">
      <c r="G34" s="4"/>
      <c r="H34" s="4"/>
      <c r="I34" s="4"/>
      <c r="J34" s="3"/>
      <c r="K34" s="4"/>
    </row>
    <row r="35" spans="7:11" ht="16" x14ac:dyDescent="0.2">
      <c r="G35" s="4"/>
      <c r="H35" s="4"/>
      <c r="I35" s="4"/>
      <c r="J35" s="3"/>
      <c r="K35" s="4"/>
    </row>
    <row r="36" spans="7:11" ht="16" x14ac:dyDescent="0.2">
      <c r="G36" s="4"/>
      <c r="H36" s="4"/>
      <c r="I36" s="4"/>
      <c r="J36" s="3"/>
      <c r="K36" s="4"/>
    </row>
    <row r="37" spans="7:11" ht="16" x14ac:dyDescent="0.2">
      <c r="G37" s="4"/>
      <c r="H37" s="4"/>
      <c r="I37" s="4"/>
      <c r="J37" s="3"/>
      <c r="K37" s="4"/>
    </row>
    <row r="38" spans="7:11" ht="16" x14ac:dyDescent="0.2">
      <c r="G38" s="4"/>
      <c r="H38" s="4"/>
      <c r="I38" s="4"/>
      <c r="J38" s="3"/>
      <c r="K38" s="4"/>
    </row>
    <row r="39" spans="7:11" ht="16" x14ac:dyDescent="0.2">
      <c r="G39" s="4"/>
      <c r="H39" s="4"/>
      <c r="I39" s="4"/>
      <c r="J39" s="3"/>
      <c r="K39" s="4"/>
    </row>
    <row r="40" spans="7:11" ht="16" x14ac:dyDescent="0.2">
      <c r="I40" s="4"/>
    </row>
  </sheetData>
  <sheetProtection algorithmName="SHA-512" hashValue="7VmBqrucOeJ/kydFxtAeLfOxUAN/X3IA+1OEhWahykGzWrtkxTGTA7LEyt6DCmFkjGU14Jfj6fmlZCaTawysOw==" saltValue="MXJZH/rW3me+FKZt2Rwz+Q==" spinCount="100000" sheet="1" objects="1" scenarios="1"/>
  <mergeCells count="1">
    <mergeCell ref="A19:B19"/>
  </mergeCells>
  <phoneticPr fontId="13" type="noConversion"/>
  <pageMargins left="0.78740157499999996" right="0.78740157499999996" top="0.984251969" bottom="0.984251969" header="0.5" footer="0.5"/>
  <pageSetup paperSize="9" orientation="portrait" horizontalDpi="0" verticalDpi="0"/>
  <tableParts count="4">
    <tablePart r:id="rId1"/>
    <tablePart r:id="rId2"/>
    <tablePart r:id="rId3"/>
    <tablePart r:id="rId4"/>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Stammdaten</vt:lpstr>
      <vt:lpstr>Spielerliste</vt:lpstr>
      <vt:lpstr>Spielberichtsbogen</vt:lpstr>
      <vt:lpstr>Jugend-Turnier-Mehrkampf</vt:lpstr>
      <vt:lpstr>Spielbericht-Halle</vt:lpstr>
      <vt:lpstr>Werte</vt:lpstr>
      <vt:lpstr>'Jugend-Turnier-Mehrkampf'!Druckbereich</vt:lpstr>
      <vt:lpstr>'Spielbericht-Halle'!Druckbereich</vt:lpstr>
      <vt:lpstr>Spielberichtsbogen!Druckbereich</vt:lpstr>
      <vt:lpstr>Spielerliste!Druckbereich</vt:lpstr>
      <vt:lpstr>Spieler_Auswahl</vt:lpstr>
      <vt:lpstr>Werte</vt:lpstr>
    </vt:vector>
  </TitlesOfParts>
  <Manager/>
  <Company>Hessischer Hockey Verband e.V.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Spielberichtsbogen - Jugend</dc:title>
  <dc:subject/>
  <dc:creator/>
  <cp:keywords/>
  <dc:description/>
  <cp:lastModifiedBy>Iris Moog</cp:lastModifiedBy>
  <cp:lastPrinted>2022-05-11T16:13:18Z</cp:lastPrinted>
  <dcterms:created xsi:type="dcterms:W3CDTF">2008-11-13T07:10:13Z</dcterms:created>
  <dcterms:modified xsi:type="dcterms:W3CDTF">2022-05-13T12:23:39Z</dcterms:modified>
  <cp:category/>
</cp:coreProperties>
</file>